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60" windowWidth="14835" windowHeight="7335" activeTab="1"/>
  </bookViews>
  <sheets>
    <sheet name="Phuluc1-Công chức" sheetId="18" r:id="rId1"/>
    <sheet name="Phuluc2-Viên chức SN" sheetId="16" r:id="rId2"/>
    <sheet name="Phuluc3-HĐ68 CQHC" sheetId="11" r:id="rId3"/>
    <sheet name="Phuluc4-HĐ68 ĐVSN" sheetId="14" r:id="rId4"/>
    <sheet name="Phuluc5-Hội" sheetId="15" r:id="rId5"/>
  </sheets>
  <definedNames>
    <definedName name="_xlnm.Print_Area" localSheetId="0">'Phuluc1-Công chức'!$A$1:$F$38</definedName>
    <definedName name="_xlnm.Print_Area" localSheetId="1">'Phuluc2-Viên chức SN'!$A$1:$F$49</definedName>
    <definedName name="_xlnm.Print_Titles" localSheetId="0">'Phuluc1-Công chức'!$3:$5</definedName>
    <definedName name="_xlnm.Print_Titles" localSheetId="1">'Phuluc2-Viên chức SN'!$3:$3</definedName>
    <definedName name="_xlnm.Print_Titles" localSheetId="2">'Phuluc3-HĐ68 CQHC'!$3:$3</definedName>
    <definedName name="_xlnm.Print_Titles" localSheetId="3">'Phuluc4-HĐ68 ĐVSN'!$3:$3</definedName>
  </definedNames>
  <calcPr calcId="144525"/>
</workbook>
</file>

<file path=xl/calcChain.xml><?xml version="1.0" encoding="utf-8"?>
<calcChain xmlns="http://schemas.openxmlformats.org/spreadsheetml/2006/main">
  <c r="E38" i="18" l="1"/>
  <c r="E37" i="18"/>
  <c r="E36" i="18"/>
  <c r="E35" i="18"/>
  <c r="E34" i="18"/>
  <c r="E33" i="18"/>
  <c r="E32" i="18"/>
  <c r="E31" i="18"/>
  <c r="E30" i="18"/>
  <c r="D30" i="18"/>
  <c r="C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 s="1"/>
  <c r="E6" i="18" s="1"/>
  <c r="D7" i="18"/>
  <c r="C7" i="18"/>
  <c r="C6" i="18" s="1"/>
  <c r="D6" i="18"/>
  <c r="D38" i="14" l="1"/>
  <c r="C4" i="15" l="1"/>
  <c r="D4" i="15"/>
  <c r="E47" i="14" l="1"/>
  <c r="E46" i="14"/>
  <c r="E45" i="14"/>
  <c r="E44" i="14"/>
  <c r="E43" i="14"/>
  <c r="E42" i="14"/>
  <c r="E41" i="14"/>
  <c r="E40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2" i="14"/>
  <c r="E20" i="14"/>
  <c r="E18" i="14"/>
  <c r="E16" i="14"/>
  <c r="E15" i="14"/>
  <c r="E14" i="14"/>
  <c r="E13" i="14"/>
  <c r="E12" i="14"/>
  <c r="E11" i="14"/>
  <c r="E10" i="14"/>
  <c r="E9" i="14"/>
  <c r="E7" i="14"/>
  <c r="E6" i="14"/>
  <c r="D39" i="14"/>
  <c r="D21" i="14"/>
  <c r="D19" i="14"/>
  <c r="D17" i="14"/>
  <c r="D8" i="14"/>
  <c r="D5" i="14" s="1"/>
  <c r="C39" i="14"/>
  <c r="C24" i="14"/>
  <c r="C21" i="14"/>
  <c r="C19" i="14"/>
  <c r="C17" i="14"/>
  <c r="C8" i="14"/>
  <c r="C5" i="14" s="1"/>
  <c r="C5" i="11"/>
  <c r="C23" i="14" l="1"/>
  <c r="C4" i="14"/>
  <c r="D24" i="14"/>
  <c r="D23" i="14" s="1"/>
  <c r="D4" i="14" s="1"/>
  <c r="E30" i="11"/>
  <c r="E31" i="11"/>
  <c r="E32" i="11"/>
  <c r="E33" i="11"/>
  <c r="E34" i="11"/>
  <c r="E35" i="11"/>
  <c r="E36" i="11"/>
  <c r="E29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6" i="11"/>
  <c r="D28" i="11"/>
  <c r="D5" i="11"/>
  <c r="D4" i="11" s="1"/>
  <c r="C28" i="11"/>
  <c r="C4" i="11" s="1"/>
  <c r="E18" i="16"/>
  <c r="E49" i="16"/>
  <c r="E26" i="16" l="1"/>
  <c r="E27" i="16"/>
  <c r="E28" i="16"/>
  <c r="E29" i="16"/>
  <c r="E30" i="16"/>
  <c r="E31" i="16"/>
  <c r="E32" i="16"/>
  <c r="E33" i="16"/>
  <c r="E34" i="16"/>
  <c r="E35" i="16"/>
  <c r="E36" i="16"/>
  <c r="E37" i="16"/>
  <c r="E38" i="16"/>
  <c r="E25" i="16"/>
  <c r="E22" i="16"/>
  <c r="E20" i="16"/>
  <c r="E19" i="16" s="1"/>
  <c r="E10" i="16"/>
  <c r="E11" i="16"/>
  <c r="E12" i="16"/>
  <c r="E13" i="16"/>
  <c r="E14" i="16"/>
  <c r="E15" i="16"/>
  <c r="E16" i="16"/>
  <c r="E9" i="16"/>
  <c r="E7" i="16"/>
  <c r="E6" i="16"/>
  <c r="E48" i="16"/>
  <c r="E47" i="16"/>
  <c r="E46" i="16"/>
  <c r="E45" i="16"/>
  <c r="E44" i="16"/>
  <c r="E43" i="16"/>
  <c r="E42" i="16"/>
  <c r="E41" i="16"/>
  <c r="E40" i="16" s="1"/>
  <c r="D39" i="16"/>
  <c r="E39" i="16" s="1"/>
  <c r="C8" i="16"/>
  <c r="C5" i="16" s="1"/>
  <c r="D8" i="16"/>
  <c r="D5" i="16" s="1"/>
  <c r="D40" i="16"/>
  <c r="D24" i="16"/>
  <c r="D21" i="16"/>
  <c r="D19" i="16"/>
  <c r="D17" i="16"/>
  <c r="C40" i="16"/>
  <c r="C24" i="16"/>
  <c r="C21" i="16"/>
  <c r="C19" i="16"/>
  <c r="C17" i="16"/>
  <c r="E21" i="16"/>
  <c r="E17" i="16"/>
  <c r="E8" i="16" l="1"/>
  <c r="E24" i="16"/>
  <c r="E5" i="16"/>
  <c r="D23" i="16"/>
  <c r="D4" i="16" s="1"/>
  <c r="C23" i="16"/>
  <c r="C4" i="16" s="1"/>
  <c r="E23" i="16"/>
  <c r="E24" i="14"/>
  <c r="E4" i="16" l="1"/>
  <c r="E39" i="14"/>
  <c r="E8" i="14"/>
  <c r="E5" i="14" s="1"/>
  <c r="E17" i="14"/>
  <c r="E19" i="14"/>
  <c r="E21" i="14"/>
  <c r="E28" i="11"/>
  <c r="E5" i="11"/>
  <c r="E4" i="15"/>
  <c r="E23" i="14" l="1"/>
  <c r="E4" i="14" s="1"/>
  <c r="E4" i="11"/>
</calcChain>
</file>

<file path=xl/sharedStrings.xml><?xml version="1.0" encoding="utf-8"?>
<sst xmlns="http://schemas.openxmlformats.org/spreadsheetml/2006/main" count="311" uniqueCount="147">
  <si>
    <t>A</t>
  </si>
  <si>
    <t>Huyện Phụng Hiệp</t>
  </si>
  <si>
    <t>Thành phố Vị Thanh</t>
  </si>
  <si>
    <t>Huyện Vị Thủy</t>
  </si>
  <si>
    <t>Huyện Long Mỹ</t>
  </si>
  <si>
    <t>Thị xã Long Mỹ</t>
  </si>
  <si>
    <t>Huyện Châu Thành A</t>
  </si>
  <si>
    <t>Văn phòng UBND tỉnh</t>
  </si>
  <si>
    <t>Sở Nội vụ</t>
  </si>
  <si>
    <t>Sở Tài chính</t>
  </si>
  <si>
    <t>B</t>
  </si>
  <si>
    <t>Sở Công Thương</t>
  </si>
  <si>
    <t>Sở Giao thông vận tải</t>
  </si>
  <si>
    <t>Sở Tư pháp</t>
  </si>
  <si>
    <t>Sở Xây dựng</t>
  </si>
  <si>
    <t>Sở Giáo dục và Đào tạo</t>
  </si>
  <si>
    <t>Sở Thông tin và Truyền Thông</t>
  </si>
  <si>
    <t>Sở Văn hóa, Thể thao và Du lịch</t>
  </si>
  <si>
    <t>Trường THCS, Tiểu học, Mầm non cấp huyện</t>
  </si>
  <si>
    <t>SỰ NGIỆP Y TẾ</t>
  </si>
  <si>
    <t>C</t>
  </si>
  <si>
    <t>NGHIÊN CỨU KHOA HỌC</t>
  </si>
  <si>
    <t>D</t>
  </si>
  <si>
    <t>VĂN HÓA, THỂ THAO VÀ DU LỊCH</t>
  </si>
  <si>
    <t>E</t>
  </si>
  <si>
    <t>SỰ NGHIỆP KHÁC</t>
  </si>
  <si>
    <t>I</t>
  </si>
  <si>
    <t>Khu Bảo tồn thiên nhiên Lung Ngọc Hoàng</t>
  </si>
  <si>
    <t>Văn phòng Ban An toàn giao thông tỉnh</t>
  </si>
  <si>
    <t>II</t>
  </si>
  <si>
    <t>Cơ quan, đơn vị cấp huyện</t>
  </si>
  <si>
    <t>Cấp tỉnh</t>
  </si>
  <si>
    <t>Sở Lao động - Thương binh và Xã hội</t>
  </si>
  <si>
    <t>Sở Tài nguyên và Môi trường</t>
  </si>
  <si>
    <t>Sở Nông nghiệp và Phát triển nông thôn</t>
  </si>
  <si>
    <t>Ban Quản lý Khu nông nghiệp ứng dụng công nghệ cao tỉnh</t>
  </si>
  <si>
    <t>GIÁO DỤC - ĐÀO TẠO</t>
  </si>
  <si>
    <t>STT</t>
  </si>
  <si>
    <t>Ghi chú</t>
  </si>
  <si>
    <t>Cơ quan, đơn vị</t>
  </si>
  <si>
    <t>3.1</t>
  </si>
  <si>
    <t>3.2</t>
  </si>
  <si>
    <t>3.3</t>
  </si>
  <si>
    <t>3.4</t>
  </si>
  <si>
    <t>3.5</t>
  </si>
  <si>
    <t>3.6</t>
  </si>
  <si>
    <t>3.7</t>
  </si>
  <si>
    <t>Huyện Châu Thành</t>
  </si>
  <si>
    <t>3.8</t>
  </si>
  <si>
    <t>Huyện châu Thành</t>
  </si>
  <si>
    <t>TỔNG CỘNG (A + B)</t>
  </si>
  <si>
    <t>CẤP TỈNH</t>
  </si>
  <si>
    <t>Văn phòng HĐND tỉnh</t>
  </si>
  <si>
    <t>Sở Kế hoạch và Đầu tư</t>
  </si>
  <si>
    <t>Sở Thông tin và Truyền thông</t>
  </si>
  <si>
    <t>Sở Khoa học và Công nghệ</t>
  </si>
  <si>
    <t>Sở Y tế</t>
  </si>
  <si>
    <t>Thanh tra tỉnh</t>
  </si>
  <si>
    <t>Ban Quản lý các khu công nghiệp tỉnh</t>
  </si>
  <si>
    <t>CẤP HUYỆN</t>
  </si>
  <si>
    <t>Liên minh Hợp tác xã</t>
  </si>
  <si>
    <t>Liên hiệp các tổ chức hữu nghị</t>
  </si>
  <si>
    <t>Hội Luật gia</t>
  </si>
  <si>
    <t>Hội Nhà báo</t>
  </si>
  <si>
    <t>Hội Nạn nhân chất độc da cam/Dioxin</t>
  </si>
  <si>
    <t>Hội Bảo trợ Người khuyến tật -Trẻ mồ côi - Bệnh nhân nghèo</t>
  </si>
  <si>
    <t>Hội Khuyến học</t>
  </si>
  <si>
    <t>Hội Cựu Thanh niên xung phong</t>
  </si>
  <si>
    <t>Liên hiệp các Hội khoa học và Kỹ thuật</t>
  </si>
  <si>
    <t>Ban đại diện Hội người cao tuổi</t>
  </si>
  <si>
    <t>Hội Người mù</t>
  </si>
  <si>
    <t>Ban Quản lý các khu công nghiệp</t>
  </si>
  <si>
    <t>Biên chế công chức giao năm 2020</t>
  </si>
  <si>
    <t>Biên chế công chức giao năm 2021</t>
  </si>
  <si>
    <t>Giảm 23 biên chế so với số giao năm 2020</t>
  </si>
  <si>
    <t>Giảm 03 biên chế</t>
  </si>
  <si>
    <t>Giảm 15 biên chế</t>
  </si>
  <si>
    <t>Giảm 04 biên chế</t>
  </si>
  <si>
    <t>Giảm 01 biên chế</t>
  </si>
  <si>
    <t xml:space="preserve">Giảm 12 biên chế hợp đồng công nhân vận hành cống thuỷ lợi </t>
  </si>
  <si>
    <t>Giảm 11 biên chế</t>
  </si>
  <si>
    <t>Giảm 26 biên chế (do Công ty Phát triển hạ tầng khu công nghiệp đã thực hiện tự chủ chi thường xuyên năm 2020)</t>
  </si>
  <si>
    <t>Giảm 05 biên chế sự nghiệp khác</t>
  </si>
  <si>
    <t>Giảm 04 biên chế sự nghiệp khác</t>
  </si>
  <si>
    <t>Giảm 03 biên chế sự nghiệp khác</t>
  </si>
  <si>
    <t>Giảm 02 biên chế sự nghiệp khác</t>
  </si>
  <si>
    <t>Giảm 14 biên chế dự phòng chưa sử dụng</t>
  </si>
  <si>
    <t>Giảm 08 biên chế dự phòng chưa sử dụng</t>
  </si>
  <si>
    <t>Giảm 06 biên chế sự nghiệp khác</t>
  </si>
  <si>
    <t>Số người làm việc giao năm 2021</t>
  </si>
  <si>
    <t>Thành phố Ngã Bảy</t>
  </si>
  <si>
    <t>TỔNG SỐ</t>
  </si>
  <si>
    <t>Số người làm việc giao năm 2020</t>
  </si>
  <si>
    <t>Số người làm việc tăng, giảm (-) năm 2021</t>
  </si>
  <si>
    <t xml:space="preserve">Giảm 09 biên chế (số giao Ban QLDA ĐTXD huyện) </t>
  </si>
  <si>
    <t>Đ</t>
  </si>
  <si>
    <t>BIÊN CHẾ DỰ PHÒNG</t>
  </si>
  <si>
    <t>Giảm 326 biên chế so với số giao năm 2020</t>
  </si>
  <si>
    <t>Số giao năm 2020</t>
  </si>
  <si>
    <t>Số tăng, giảm (-) năm 2021</t>
  </si>
  <si>
    <r>
      <t xml:space="preserve">Số giao năm 2021
</t>
    </r>
    <r>
      <rPr>
        <sz val="13"/>
        <rFont val="Times New Roman"/>
        <family val="1"/>
      </rPr>
      <t>(ĐVT: người)</t>
    </r>
  </si>
  <si>
    <t>Giảm 02 biên chế</t>
  </si>
  <si>
    <t>Tiếp nhận 46 biên chế về Trường THCS Tân Hoà, huyện CTA (do chia tách Trường THPT CTA và thành lập Trường THCS Tân Hoà, thuộc huyện CTA)</t>
  </si>
  <si>
    <t>Giảm 52 biên chế
(do đơn vị thực hiện tự chủ chi thường xuyên)</t>
  </si>
  <si>
    <t>Điều tiết 11 biên chế về Trung tâm Giám sát, điều hành đô thị thông minh, thuộc Sở TT&amp;TT (theo Công văn số 2432/UBND-NC ngày 11/11/2020 của UBND tỉnh)</t>
  </si>
  <si>
    <t>Nhận 12 biên chế (trong đó tiếp nhận 11 biên chế từ VP. UBND tỉnh và 01 biên chế từ nguồn đơn vị thực hiện tự chủ chi thường xuyên)</t>
  </si>
  <si>
    <t>Bổ sung 11 biên chế cho Trung tâm Công tác xã hội (từ nguồn biên chế dự phòng năm 2020)</t>
  </si>
  <si>
    <t>Giảm 11 biên chế (bổ sung 11 biên chế dự phòng cho Trung tâm Công tác xã hội, thuộc Sở LĐTB&amp;XH)</t>
  </si>
  <si>
    <t xml:space="preserve">Giảm 01 người so với số giao năm 2020 </t>
  </si>
  <si>
    <t xml:space="preserve">Giảm 01 người (chuyển từ Sở sang Trung tâm Công tác xã hội) </t>
  </si>
  <si>
    <t>Giảm 01 người</t>
  </si>
  <si>
    <t>Nhận 01 người từ Sở Nội vụ</t>
  </si>
  <si>
    <t xml:space="preserve">Giảm 12 người so với số giao năm 2020 </t>
  </si>
  <si>
    <t>Giảm 02 người
(do đơn vị thực hiện tự chủ chi thường xuyên)</t>
  </si>
  <si>
    <t>Giảm 03 người</t>
  </si>
  <si>
    <t>Bổ sung 02 người</t>
  </si>
  <si>
    <t>Bổ sung 01 người cho Trung tâm công tác xã hội</t>
  </si>
  <si>
    <t>Giảm 05 người
(do Công ty Phát triển hạ tầng khu công nghiệp đã thực hiện tự chủ chi thường xuyên năm 2020)</t>
  </si>
  <si>
    <t>Giảm 02 người.
Dự kiến đơn vị thực hiện tự chủ chi thường xuyên trước ngày 30/6/2021</t>
  </si>
  <si>
    <t>Tăng 10 người
(trong đó: nhận 13 người từ Sở LĐTB&amp;XH do nhập 02 Trường Trung cấp về Trường CĐCĐ; giảm 03 người)</t>
  </si>
  <si>
    <t>Tăng 85 biên chế
(trong đó: nhận 125 biên chế từ Sở LĐTB&amp;XH do nhập 02 Trường Trung cấp về Trường CĐCĐ; giảm 40 biên chế)</t>
  </si>
  <si>
    <t>Điều tiết 01 người về Hội Nhà báo</t>
  </si>
  <si>
    <t>Bổ sung 01 người làm việc</t>
  </si>
  <si>
    <t>Tăng 01 biên chế</t>
  </si>
  <si>
    <t>TỔNG CỘNG
(A + B + C + D + Đ + E)</t>
  </si>
  <si>
    <t>TỔNG CỘNG (A + B + C + D + Đ)</t>
  </si>
  <si>
    <t>Ban Dân tộc tỉnh</t>
  </si>
  <si>
    <t xml:space="preserve">Văn phòng Điều phối Chương trình mục tiêu quốc gia xây dựng nông thôn mới tỉnh </t>
  </si>
  <si>
    <t>Biên chế công chức tăng, giảm (-) năm 2021</t>
  </si>
  <si>
    <t>Điều tiết 46 biên chế về Trường THCS Tân Hòa, huyện CTA (do chia tách Trường THPT CTA và thành lập Trường THCS Tân Hoà, thuộc huyện CTA)</t>
  </si>
  <si>
    <t>Điều tiết 125 biên chế về Trường Cao đẳng Cộng đồng Hậu Giang (do sáp nhập 02 Trường Trung cấp vào Trường CĐCĐ Hậu Giang)</t>
  </si>
  <si>
    <t>Trường Cao đẳng Cộng đồng Hậu Giang</t>
  </si>
  <si>
    <t>Đài Phát thanh và Truyền hình tỉnh Hậu Giang</t>
  </si>
  <si>
    <t>Điều tiết 01 người về UBND huyện Châu Thành</t>
  </si>
  <si>
    <t>Bổ sung 01 người cho Thanh tra Giao thông vận tải</t>
  </si>
  <si>
    <t>Văn phòng Điều phối Chương trình mục tiêu quốc gia xây dựng nông thôn mới tỉnh</t>
  </si>
  <si>
    <t>Điều tiết 13 người về Trường Cao đẳng Cộng đồng Hậu Giang (do sáp nhập 02 Trường Trung cấp vào Trường CĐCĐ Hậu Giang)</t>
  </si>
  <si>
    <t>Bổ sung 02 người (theo Thông báo số 3908/TB-VP.UBND ngày 10/11/2020 của VP. UBND tỉnh)</t>
  </si>
  <si>
    <t xml:space="preserve">Hội Văn học - Nghệ thuật </t>
  </si>
  <si>
    <t xml:space="preserve">Hội Chữ thập đỏ  </t>
  </si>
  <si>
    <t>`</t>
  </si>
  <si>
    <t>Giảm 102 biên chế.
(đơn vị dự kiến thực hiện tự chủ chi thường xuyên trước ngày 30/6/2021)</t>
  </si>
  <si>
    <r>
      <t xml:space="preserve">Phụ lục 1
GIAO BIÊN CHẾ CÔNG CHỨC NĂM 2021
</t>
    </r>
    <r>
      <rPr>
        <i/>
        <sz val="14"/>
        <rFont val="Times New Roman"/>
        <family val="1"/>
      </rPr>
      <t>(Kèm theo Quyết định số: 2515/QĐ-UBND ngày 30 tháng 12 năm 2020
của Ủy ban nhân dân tỉnh Hậu Giang)</t>
    </r>
  </si>
  <si>
    <r>
      <t xml:space="preserve">Phụ lục 2
GIAO SỐ LƯỢNG NGƯỜI LÀM VIỆC (BIÊN CHẾ SỰ NGHIỆP) NĂM 2021
</t>
    </r>
    <r>
      <rPr>
        <i/>
        <sz val="13"/>
        <rFont val="Times New Roman"/>
        <family val="1"/>
      </rPr>
      <t>(Kèm theo Quyết định số: 2515/QĐ-UBND ngày 30 tháng 12 năm 2020
của Ủy ban nhân dân tỉnh Hậu Giang)</t>
    </r>
  </si>
  <si>
    <r>
      <t xml:space="preserve">Phụ lục 3
GIAO SỐ LƯỢNG NGƯỜI
HỢP ĐỒNG LAO ĐỘNG THEO NGHỊ ĐỊNH SỐ 68/2000/NĐ-CP 
TRONG CÁC CƠ QUAN HÀNH CHÍNH NHÀ NƯỚC NĂM 2021
</t>
    </r>
    <r>
      <rPr>
        <i/>
        <sz val="13"/>
        <rFont val="Times New Roman"/>
        <family val="1"/>
      </rPr>
      <t>(Kèm theo Quyết định số: 2515/QĐ-UBND ngày 30 tháng 12 năm 2020
của Ủy ban nhân dân tỉnh Hậu Giang)</t>
    </r>
  </si>
  <si>
    <r>
      <t xml:space="preserve">Phụ lục 4
GIAO SỐ LƯỢNG NGƯỜI
HỢP ĐỒNG LAO ĐỘNG THEO NGHỊ ĐỊNH SỐ 68/2000/NĐ-CP 
TRONG CÁC ĐƠN VỊ SỰ NGHIỆP CÔNG LẬP NĂM 2021
</t>
    </r>
    <r>
      <rPr>
        <i/>
        <sz val="13"/>
        <rFont val="Times New Roman"/>
        <family val="1"/>
      </rPr>
      <t>(Kèm theo Quyết định số: 2515/QĐ-UBND ngày 30 tháng 12 năm 2020
của Ủy ban nhân dân tỉnh Hậu Giang)</t>
    </r>
  </si>
  <si>
    <r>
      <t xml:space="preserve">Phụ lục 5
GIAO SỐ LƯỢNG NGƯỜI LÀM VIỆC 
TRONG CÁC HỘI CÓ TÍNH CHẤT ĐẶC THÙ CẤP TỈNH NĂM 2021
</t>
    </r>
    <r>
      <rPr>
        <i/>
        <sz val="13"/>
        <rFont val="Times New Roman"/>
        <family val="1"/>
      </rPr>
      <t>(Kèm theo Quyết định số: 2515/QĐ-UBND ngày 30 tháng 12 năm 2020
của Ủy ban nhân dân tỉnh Hậu Giang)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</si>
</sst>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164" formatCode="&quot;\&quot;#,##0;[Red]&quot;\&quot;\-#,##0"/>
    <numFmt numFmtId="165" formatCode="&quot;\&quot;#,##0.00;[Red]&quot;\&quot;\-#,##0.00"/>
    <numFmt numFmtId="166" formatCode="\$#,##0\ ;\(\$#,##0\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#."/>
    <numFmt numFmtId="170" formatCode="_-&quot;$&quot;* #,##0_-;\-&quot;$&quot;* #,##0_-;_-&quot;$&quot;* &quot;-&quot;_-;_-@_-"/>
    <numFmt numFmtId="171" formatCode="_-* #,##0_-;\-* #,##0_-;_-* &quot;-&quot;_-;_-@_-"/>
    <numFmt numFmtId="172" formatCode="_-* #,##0.00_-;\-* #,##0.00_-;_-* &quot;-&quot;??_-;_-@_-"/>
    <numFmt numFmtId="173" formatCode="_-* #,##0.00\ _F_-;\-* #,##0.00\ _F_-;_-* &quot;-&quot;??\ _F_-;_-@_-"/>
    <numFmt numFmtId="174" formatCode="0.00_)"/>
    <numFmt numFmtId="175" formatCode="0\ \ \ \ "/>
    <numFmt numFmtId="176" formatCode="_ * #,##0_)\ &quot;$&quot;_ ;_ * \(#,##0\)\ &quot;$&quot;_ ;_ * &quot;-&quot;_)\ &quot;$&quot;_ ;_ @_ "/>
    <numFmt numFmtId="177" formatCode="_ * #,##0_)\ _$_ ;_ * \(#,##0\)\ _$_ ;_ * &quot;-&quot;_)\ _$_ ;_ @_ "/>
    <numFmt numFmtId="178" formatCode="_ * #,##0.00_)\ _$_ ;_ * \(#,##0.00\)\ _$_ ;_ * &quot;-&quot;??_)\ _$_ ;_ @_ "/>
    <numFmt numFmtId="179" formatCode="#,##0;[Red]#,##0"/>
    <numFmt numFmtId="180" formatCode="0;[Red]0"/>
  </numFmts>
  <fonts count="59">
    <font>
      <sz val="10"/>
      <name val="Times New Roman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0"/>
      <name val="VN Helvetica"/>
    </font>
    <font>
      <sz val="10"/>
      <name val="VN Helvetica"/>
    </font>
    <font>
      <sz val="8"/>
      <name val="VN Helvetica"/>
    </font>
    <font>
      <sz val="12"/>
      <name val="VNI-Times"/>
    </font>
    <font>
      <b/>
      <sz val="1"/>
      <color indexed="8"/>
      <name val="Courier"/>
      <family val="3"/>
    </font>
    <font>
      <sz val="8"/>
      <name val="Arial"/>
      <family val="2"/>
    </font>
    <font>
      <sz val="10"/>
      <name val="VNI-Times"/>
    </font>
    <font>
      <sz val="12"/>
      <name val="¹UAAA¼"/>
      <family val="3"/>
      <charset val="129"/>
    </font>
    <font>
      <b/>
      <sz val="10"/>
      <name val="Helv"/>
    </font>
    <font>
      <sz val="11"/>
      <name val="VNtimes new roman"/>
    </font>
    <font>
      <b/>
      <sz val="12"/>
      <name val="Helv"/>
    </font>
    <font>
      <sz val="10"/>
      <name val="MS Sans Serif"/>
      <family val="2"/>
    </font>
    <font>
      <b/>
      <sz val="11"/>
      <name val="Helv"/>
    </font>
    <font>
      <b/>
      <i/>
      <sz val="16"/>
      <name val="Helv"/>
    </font>
    <font>
      <sz val="10"/>
      <name val="VNI-Helve-Condense"/>
    </font>
    <font>
      <sz val="14"/>
      <name val="VNI-Times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i/>
      <sz val="13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3"/>
      <color rgb="FFC00000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4">
    <xf numFmtId="0" fontId="0" fillId="0" borderId="0"/>
    <xf numFmtId="170" fontId="28" fillId="0" borderId="0" applyFont="0" applyFill="0" applyBorder="0" applyAlignment="0" applyProtection="0"/>
    <xf numFmtId="0" fontId="18" fillId="0" borderId="0"/>
    <xf numFmtId="176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2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5" fillId="3" borderId="0" applyNumberFormat="0" applyBorder="0" applyAlignment="0" applyProtection="0"/>
    <xf numFmtId="0" fontId="32" fillId="0" borderId="0"/>
    <xf numFmtId="0" fontId="6" fillId="20" borderId="1" applyNumberFormat="0" applyAlignment="0" applyProtection="0"/>
    <xf numFmtId="0" fontId="33" fillId="0" borderId="0"/>
    <xf numFmtId="0" fontId="7" fillId="21" borderId="2" applyNumberFormat="0" applyAlignment="0" applyProtection="0"/>
    <xf numFmtId="3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9" fillId="4" borderId="0" applyNumberFormat="0" applyBorder="0" applyAlignment="0" applyProtection="0"/>
    <xf numFmtId="38" fontId="30" fillId="22" borderId="0" applyNumberFormat="0" applyBorder="0" applyAlignment="0" applyProtection="0"/>
    <xf numFmtId="0" fontId="35" fillId="0" borderId="0">
      <alignment horizontal="left"/>
    </xf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169" fontId="29" fillId="0" borderId="0">
      <protection locked="0"/>
    </xf>
    <xf numFmtId="169" fontId="29" fillId="0" borderId="0">
      <protection locked="0"/>
    </xf>
    <xf numFmtId="177" fontId="31" fillId="0" borderId="0" applyFont="0" applyFill="0" applyBorder="0" applyAlignment="0" applyProtection="0"/>
    <xf numFmtId="10" fontId="30" fillId="22" borderId="6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36" fillId="0" borderId="0"/>
    <xf numFmtId="0" fontId="12" fillId="0" borderId="7" applyNumberFormat="0" applyFill="0" applyAlignment="0" applyProtection="0"/>
    <xf numFmtId="0" fontId="37" fillId="0" borderId="8"/>
    <xf numFmtId="0" fontId="13" fillId="23" borderId="0" applyNumberFormat="0" applyBorder="0" applyAlignment="0" applyProtection="0"/>
    <xf numFmtId="174" fontId="38" fillId="0" borderId="0"/>
    <xf numFmtId="0" fontId="41" fillId="0" borderId="0"/>
    <xf numFmtId="0" fontId="4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0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18" fillId="0" borderId="0"/>
    <xf numFmtId="0" fontId="50" fillId="0" borderId="0"/>
    <xf numFmtId="0" fontId="41" fillId="0" borderId="0"/>
    <xf numFmtId="0" fontId="18" fillId="24" borderId="9" applyNumberFormat="0" applyFont="0" applyAlignment="0" applyProtection="0"/>
    <xf numFmtId="0" fontId="14" fillId="20" borderId="10" applyNumberFormat="0" applyAlignment="0" applyProtection="0"/>
    <xf numFmtId="10" fontId="1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17" fillId="22" borderId="6">
      <alignment horizontal="center" vertical="center"/>
      <protection locked="0"/>
    </xf>
    <xf numFmtId="0" fontId="17" fillId="22" borderId="6">
      <alignment horizontal="left" vertical="center"/>
      <protection locked="0"/>
    </xf>
    <xf numFmtId="0" fontId="17" fillId="22" borderId="6">
      <alignment horizontal="center" vertical="center"/>
      <protection locked="0"/>
    </xf>
    <xf numFmtId="0" fontId="1" fillId="22" borderId="6">
      <alignment horizontal="left" vertical="center"/>
      <protection locked="0"/>
    </xf>
    <xf numFmtId="0" fontId="37" fillId="0" borderId="0"/>
    <xf numFmtId="0" fontId="15" fillId="0" borderId="0" applyNumberFormat="0" applyFill="0" applyBorder="0" applyAlignment="0" applyProtection="0"/>
    <xf numFmtId="0" fontId="18" fillId="0" borderId="11" applyNumberFormat="0" applyFont="0" applyFill="0" applyAlignment="0" applyProtection="0"/>
    <xf numFmtId="175" fontId="39" fillId="0" borderId="0"/>
    <xf numFmtId="5" fontId="25" fillId="0" borderId="12">
      <alignment horizontal="left" vertical="top"/>
    </xf>
    <xf numFmtId="5" fontId="26" fillId="0" borderId="13">
      <alignment horizontal="left" vertical="top"/>
    </xf>
    <xf numFmtId="0" fontId="27" fillId="0" borderId="13">
      <alignment horizontal="left" vertical="center"/>
    </xf>
    <xf numFmtId="0" fontId="16" fillId="0" borderId="0" applyNumberForma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22" fillId="0" borderId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4" fillId="0" borderId="0"/>
  </cellStyleXfs>
  <cellXfs count="129">
    <xf numFmtId="0" fontId="0" fillId="0" borderId="0" xfId="0"/>
    <xf numFmtId="0" fontId="43" fillId="0" borderId="0" xfId="0" applyFont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" fillId="25" borderId="0" xfId="0" applyFont="1" applyFill="1" applyAlignment="1">
      <alignment horizontal="center" vertical="center"/>
    </xf>
    <xf numFmtId="0" fontId="43" fillId="0" borderId="6" xfId="0" applyFont="1" applyBorder="1" applyAlignment="1">
      <alignment horizontal="center" vertical="center" wrapText="1"/>
    </xf>
    <xf numFmtId="49" fontId="44" fillId="25" borderId="6" xfId="0" applyNumberFormat="1" applyFont="1" applyFill="1" applyBorder="1" applyAlignment="1">
      <alignment horizontal="center" vertical="center" wrapText="1"/>
    </xf>
    <xf numFmtId="0" fontId="44" fillId="25" borderId="6" xfId="0" applyFont="1" applyFill="1" applyBorder="1" applyAlignment="1">
      <alignment horizontal="center" vertical="center" wrapText="1"/>
    </xf>
    <xf numFmtId="49" fontId="46" fillId="25" borderId="6" xfId="0" applyNumberFormat="1" applyFont="1" applyFill="1" applyBorder="1" applyAlignment="1">
      <alignment horizontal="center" vertical="center" wrapText="1"/>
    </xf>
    <xf numFmtId="49" fontId="42" fillId="25" borderId="6" xfId="0" applyNumberFormat="1" applyFont="1" applyFill="1" applyBorder="1" applyAlignment="1">
      <alignment horizontal="center" vertical="center" wrapText="1"/>
    </xf>
    <xf numFmtId="179" fontId="42" fillId="0" borderId="12" xfId="0" applyNumberFormat="1" applyFont="1" applyBorder="1" applyAlignment="1">
      <alignment horizontal="center" vertical="center" wrapText="1"/>
    </xf>
    <xf numFmtId="49" fontId="42" fillId="0" borderId="12" xfId="0" applyNumberFormat="1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49" fontId="42" fillId="25" borderId="12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4" fillId="25" borderId="6" xfId="0" applyFont="1" applyFill="1" applyBorder="1" applyAlignment="1">
      <alignment horizontal="left" vertical="center" wrapText="1"/>
    </xf>
    <xf numFmtId="0" fontId="2" fillId="25" borderId="0" xfId="0" applyFont="1" applyFill="1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1" fontId="42" fillId="0" borderId="14" xfId="0" applyNumberFormat="1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/>
    </xf>
    <xf numFmtId="0" fontId="44" fillId="0" borderId="6" xfId="0" applyFont="1" applyBorder="1" applyAlignment="1">
      <alignment horizontal="left" vertical="center" wrapText="1"/>
    </xf>
    <xf numFmtId="0" fontId="52" fillId="0" borderId="6" xfId="0" applyFont="1" applyBorder="1" applyAlignment="1">
      <alignment horizontal="center" vertical="center" wrapText="1"/>
    </xf>
    <xf numFmtId="0" fontId="49" fillId="22" borderId="6" xfId="0" applyFont="1" applyFill="1" applyBorder="1" applyAlignment="1">
      <alignment horizontal="left" vertical="center" wrapText="1"/>
    </xf>
    <xf numFmtId="49" fontId="44" fillId="22" borderId="6" xfId="0" applyNumberFormat="1" applyFont="1" applyFill="1" applyBorder="1" applyAlignment="1">
      <alignment horizontal="left" vertical="center" wrapText="1"/>
    </xf>
    <xf numFmtId="49" fontId="42" fillId="0" borderId="6" xfId="0" applyNumberFormat="1" applyFont="1" applyBorder="1" applyAlignment="1">
      <alignment horizontal="center" vertical="center" wrapText="1"/>
    </xf>
    <xf numFmtId="49" fontId="42" fillId="22" borderId="6" xfId="0" applyNumberFormat="1" applyFont="1" applyFill="1" applyBorder="1" applyAlignment="1">
      <alignment horizontal="left" vertical="center" wrapText="1"/>
    </xf>
    <xf numFmtId="1" fontId="42" fillId="0" borderId="6" xfId="0" applyNumberFormat="1" applyFont="1" applyBorder="1" applyAlignment="1">
      <alignment horizontal="center" vertical="center" wrapText="1"/>
    </xf>
    <xf numFmtId="1" fontId="44" fillId="0" borderId="6" xfId="0" applyNumberFormat="1" applyFont="1" applyBorder="1" applyAlignment="1">
      <alignment horizontal="center" vertical="center"/>
    </xf>
    <xf numFmtId="1" fontId="44" fillId="0" borderId="6" xfId="0" applyNumberFormat="1" applyFont="1" applyBorder="1" applyAlignment="1">
      <alignment horizontal="center" vertical="center" wrapText="1"/>
    </xf>
    <xf numFmtId="179" fontId="44" fillId="0" borderId="0" xfId="0" applyNumberFormat="1" applyFont="1" applyFill="1" applyAlignment="1">
      <alignment horizontal="center"/>
    </xf>
    <xf numFmtId="3" fontId="42" fillId="0" borderId="6" xfId="0" applyNumberFormat="1" applyFont="1" applyBorder="1" applyAlignment="1">
      <alignment horizontal="center" vertical="center" wrapText="1"/>
    </xf>
    <xf numFmtId="179" fontId="44" fillId="0" borderId="6" xfId="0" applyNumberFormat="1" applyFont="1" applyBorder="1" applyAlignment="1">
      <alignment horizontal="center" vertical="center" wrapText="1"/>
    </xf>
    <xf numFmtId="3" fontId="42" fillId="25" borderId="6" xfId="0" applyNumberFormat="1" applyFont="1" applyFill="1" applyBorder="1" applyAlignment="1">
      <alignment horizontal="center" vertical="center" wrapText="1"/>
    </xf>
    <xf numFmtId="3" fontId="44" fillId="0" borderId="6" xfId="0" applyNumberFormat="1" applyFont="1" applyBorder="1" applyAlignment="1">
      <alignment horizontal="center" vertical="center" wrapText="1"/>
    </xf>
    <xf numFmtId="179" fontId="44" fillId="0" borderId="6" xfId="0" applyNumberFormat="1" applyFont="1" applyFill="1" applyBorder="1" applyAlignment="1">
      <alignment horizontal="center" vertical="center" wrapText="1"/>
    </xf>
    <xf numFmtId="179" fontId="42" fillId="0" borderId="6" xfId="0" applyNumberFormat="1" applyFont="1" applyFill="1" applyBorder="1" applyAlignment="1">
      <alignment horizontal="center" vertical="center" wrapText="1"/>
    </xf>
    <xf numFmtId="49" fontId="42" fillId="0" borderId="6" xfId="0" applyNumberFormat="1" applyFont="1" applyBorder="1" applyAlignment="1">
      <alignment horizontal="left" vertical="center" wrapText="1"/>
    </xf>
    <xf numFmtId="49" fontId="44" fillId="0" borderId="6" xfId="0" applyNumberFormat="1" applyFont="1" applyBorder="1" applyAlignment="1">
      <alignment horizontal="left" vertical="center" wrapText="1"/>
    </xf>
    <xf numFmtId="0" fontId="42" fillId="22" borderId="6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44" fillId="0" borderId="6" xfId="0" applyFont="1" applyFill="1" applyBorder="1" applyAlignment="1">
      <alignment horizontal="left" vertical="center" wrapText="1"/>
    </xf>
    <xf numFmtId="49" fontId="44" fillId="0" borderId="6" xfId="0" applyNumberFormat="1" applyFont="1" applyFill="1" applyBorder="1" applyAlignment="1">
      <alignment horizontal="left" vertical="center" wrapText="1"/>
    </xf>
    <xf numFmtId="0" fontId="44" fillId="0" borderId="0" xfId="0" applyFont="1" applyAlignment="1">
      <alignment horizontal="left"/>
    </xf>
    <xf numFmtId="179" fontId="2" fillId="0" borderId="6" xfId="0" applyNumberFormat="1" applyFont="1" applyBorder="1" applyAlignment="1">
      <alignment horizontal="center" vertical="center" wrapText="1"/>
    </xf>
    <xf numFmtId="3" fontId="44" fillId="0" borderId="6" xfId="0" applyNumberFormat="1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left" vertical="center" wrapText="1"/>
    </xf>
    <xf numFmtId="3" fontId="42" fillId="0" borderId="6" xfId="0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8" fillId="0" borderId="0" xfId="0" applyFont="1" applyBorder="1" applyAlignment="1">
      <alignment horizontal="center" vertical="top" wrapText="1"/>
    </xf>
    <xf numFmtId="179" fontId="42" fillId="0" borderId="6" xfId="95" quotePrefix="1" applyNumberFormat="1" applyFont="1" applyBorder="1" applyAlignment="1">
      <alignment horizontal="center" vertical="center" wrapText="1"/>
    </xf>
    <xf numFmtId="0" fontId="42" fillId="0" borderId="6" xfId="95" quotePrefix="1" applyNumberFormat="1" applyFont="1" applyBorder="1" applyAlignment="1">
      <alignment horizontal="center" vertical="center" wrapText="1"/>
    </xf>
    <xf numFmtId="0" fontId="54" fillId="0" borderId="6" xfId="95" applyFont="1" applyBorder="1" applyAlignment="1">
      <alignment horizontal="left" vertical="center"/>
    </xf>
    <xf numFmtId="179" fontId="55" fillId="0" borderId="6" xfId="95" quotePrefix="1" applyNumberFormat="1" applyFont="1" applyBorder="1" applyAlignment="1">
      <alignment horizontal="center" vertical="center" wrapText="1"/>
    </xf>
    <xf numFmtId="0" fontId="55" fillId="0" borderId="6" xfId="95" quotePrefix="1" applyNumberFormat="1" applyFont="1" applyBorder="1" applyAlignment="1">
      <alignment horizontal="center" vertical="center" wrapText="1"/>
    </xf>
    <xf numFmtId="179" fontId="46" fillId="0" borderId="6" xfId="95" quotePrefix="1" applyNumberFormat="1" applyFont="1" applyBorder="1" applyAlignment="1">
      <alignment horizontal="center" vertical="center" wrapText="1"/>
    </xf>
    <xf numFmtId="0" fontId="56" fillId="0" borderId="6" xfId="95" applyFont="1" applyBorder="1" applyAlignment="1">
      <alignment horizontal="center" vertical="center" wrapText="1"/>
    </xf>
    <xf numFmtId="0" fontId="56" fillId="0" borderId="6" xfId="95" applyFont="1" applyBorder="1" applyAlignment="1">
      <alignment vertical="center" wrapText="1"/>
    </xf>
    <xf numFmtId="0" fontId="46" fillId="0" borderId="6" xfId="95" quotePrefix="1" applyNumberFormat="1" applyFont="1" applyBorder="1" applyAlignment="1">
      <alignment horizontal="center" vertical="center" wrapText="1"/>
    </xf>
    <xf numFmtId="0" fontId="56" fillId="22" borderId="6" xfId="95" applyFont="1" applyFill="1" applyBorder="1" applyAlignment="1">
      <alignment vertical="center" wrapText="1"/>
    </xf>
    <xf numFmtId="49" fontId="56" fillId="22" borderId="6" xfId="95" applyNumberFormat="1" applyFont="1" applyFill="1" applyBorder="1" applyAlignment="1">
      <alignment vertical="center" wrapText="1"/>
    </xf>
    <xf numFmtId="49" fontId="54" fillId="0" borderId="6" xfId="95" applyNumberFormat="1" applyFont="1" applyBorder="1" applyAlignment="1">
      <alignment horizontal="center" vertical="center" wrapText="1"/>
    </xf>
    <xf numFmtId="49" fontId="54" fillId="22" borderId="6" xfId="95" applyNumberFormat="1" applyFont="1" applyFill="1" applyBorder="1" applyAlignment="1">
      <alignment vertical="center" wrapText="1"/>
    </xf>
    <xf numFmtId="0" fontId="56" fillId="0" borderId="6" xfId="95" applyFont="1" applyBorder="1" applyAlignment="1" applyProtection="1">
      <alignment horizontal="center" vertical="center" wrapText="1"/>
      <protection locked="0"/>
    </xf>
    <xf numFmtId="0" fontId="56" fillId="22" borderId="6" xfId="95" applyFont="1" applyFill="1" applyBorder="1" applyAlignment="1" applyProtection="1">
      <alignment vertical="center" wrapText="1"/>
      <protection locked="0"/>
    </xf>
    <xf numFmtId="179" fontId="46" fillId="0" borderId="6" xfId="95" quotePrefix="1" applyNumberFormat="1" applyFont="1" applyBorder="1" applyAlignment="1" applyProtection="1">
      <alignment horizontal="center" vertical="center" wrapText="1"/>
      <protection locked="0"/>
    </xf>
    <xf numFmtId="0" fontId="46" fillId="0" borderId="6" xfId="95" quotePrefix="1" applyNumberFormat="1" applyFont="1" applyBorder="1" applyAlignment="1" applyProtection="1">
      <alignment horizontal="center" vertical="center" wrapText="1"/>
      <protection locked="0"/>
    </xf>
    <xf numFmtId="0" fontId="56" fillId="0" borderId="6" xfId="95" applyFont="1" applyBorder="1" applyAlignment="1" applyProtection="1">
      <alignment vertical="center" wrapText="1"/>
      <protection locked="0"/>
    </xf>
    <xf numFmtId="0" fontId="44" fillId="0" borderId="0" xfId="95" applyFont="1"/>
    <xf numFmtId="179" fontId="44" fillId="0" borderId="0" xfId="95" applyNumberFormat="1" applyFont="1" applyAlignment="1">
      <alignment horizontal="center"/>
    </xf>
    <xf numFmtId="0" fontId="44" fillId="0" borderId="0" xfId="95" applyNumberFormat="1" applyFont="1" applyAlignment="1">
      <alignment horizontal="center" vertical="center"/>
    </xf>
    <xf numFmtId="179" fontId="44" fillId="0" borderId="0" xfId="95" applyNumberFormat="1" applyFont="1" applyAlignment="1">
      <alignment horizontal="center" vertical="center"/>
    </xf>
    <xf numFmtId="179" fontId="44" fillId="0" borderId="0" xfId="95" applyNumberFormat="1" applyFont="1" applyAlignment="1">
      <alignment horizontal="right"/>
    </xf>
    <xf numFmtId="0" fontId="57" fillId="0" borderId="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/>
    <xf numFmtId="180" fontId="2" fillId="0" borderId="6" xfId="0" applyNumberFormat="1" applyFont="1" applyFill="1" applyBorder="1" applyAlignment="1">
      <alignment horizontal="center" vertical="center" wrapText="1"/>
    </xf>
    <xf numFmtId="3" fontId="44" fillId="0" borderId="0" xfId="0" applyNumberFormat="1" applyFont="1"/>
    <xf numFmtId="1" fontId="2" fillId="0" borderId="6" xfId="0" applyNumberFormat="1" applyFont="1" applyBorder="1" applyAlignment="1">
      <alignment horizontal="center" vertical="center" wrapText="1"/>
    </xf>
    <xf numFmtId="3" fontId="44" fillId="25" borderId="6" xfId="0" applyNumberFormat="1" applyFont="1" applyFill="1" applyBorder="1" applyAlignment="1">
      <alignment horizontal="center" vertical="center" wrapText="1"/>
    </xf>
    <xf numFmtId="179" fontId="2" fillId="0" borderId="0" xfId="0" applyNumberFormat="1" applyFont="1"/>
    <xf numFmtId="179" fontId="2" fillId="25" borderId="6" xfId="0" applyNumberFormat="1" applyFont="1" applyFill="1" applyBorder="1" applyAlignment="1">
      <alignment horizontal="center" vertical="center" wrapText="1"/>
    </xf>
    <xf numFmtId="179" fontId="58" fillId="0" borderId="6" xfId="0" applyNumberFormat="1" applyFont="1" applyBorder="1" applyAlignment="1">
      <alignment horizontal="center" vertical="center" wrapText="1"/>
    </xf>
    <xf numFmtId="49" fontId="44" fillId="22" borderId="6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0" borderId="0" xfId="0" applyFont="1"/>
    <xf numFmtId="0" fontId="49" fillId="22" borderId="6" xfId="0" applyFont="1" applyFill="1" applyBorder="1" applyAlignment="1">
      <alignment horizontal="center" vertical="center" wrapText="1"/>
    </xf>
    <xf numFmtId="0" fontId="44" fillId="0" borderId="0" xfId="0" applyNumberFormat="1" applyFont="1" applyFill="1" applyAlignment="1">
      <alignment horizontal="center"/>
    </xf>
    <xf numFmtId="0" fontId="42" fillId="0" borderId="12" xfId="0" applyNumberFormat="1" applyFont="1" applyBorder="1" applyAlignment="1">
      <alignment horizontal="center" vertical="center" wrapText="1"/>
    </xf>
    <xf numFmtId="0" fontId="42" fillId="0" borderId="6" xfId="0" applyNumberFormat="1" applyFont="1" applyBorder="1" applyAlignment="1">
      <alignment horizontal="center" vertical="center" wrapText="1"/>
    </xf>
    <xf numFmtId="0" fontId="44" fillId="0" borderId="6" xfId="0" applyNumberFormat="1" applyFont="1" applyFill="1" applyBorder="1" applyAlignment="1">
      <alignment horizontal="center" vertical="center" wrapText="1"/>
    </xf>
    <xf numFmtId="0" fontId="44" fillId="0" borderId="6" xfId="0" applyNumberFormat="1" applyFont="1" applyBorder="1" applyAlignment="1">
      <alignment horizontal="center" vertical="center" wrapText="1"/>
    </xf>
    <xf numFmtId="0" fontId="42" fillId="25" borderId="6" xfId="0" applyNumberFormat="1" applyFont="1" applyFill="1" applyBorder="1" applyAlignment="1">
      <alignment horizontal="center" vertical="center" wrapText="1"/>
    </xf>
    <xf numFmtId="0" fontId="44" fillId="25" borderId="6" xfId="0" applyNumberFormat="1" applyFont="1" applyFill="1" applyBorder="1" applyAlignment="1">
      <alignment horizontal="center" vertical="center" wrapText="1"/>
    </xf>
    <xf numFmtId="0" fontId="42" fillId="0" borderId="6" xfId="0" applyNumberFormat="1" applyFont="1" applyFill="1" applyBorder="1" applyAlignment="1">
      <alignment horizontal="center" vertical="center" wrapText="1"/>
    </xf>
    <xf numFmtId="0" fontId="44" fillId="0" borderId="0" xfId="0" applyNumberFormat="1" applyFont="1"/>
    <xf numFmtId="3" fontId="44" fillId="0" borderId="0" xfId="0" applyNumberFormat="1" applyFont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179" fontId="56" fillId="0" borderId="6" xfId="95" quotePrefix="1" applyNumberFormat="1" applyFont="1" applyBorder="1" applyAlignment="1">
      <alignment horizontal="center" vertical="center" wrapText="1"/>
    </xf>
    <xf numFmtId="0" fontId="54" fillId="0" borderId="6" xfId="95" applyFont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0" xfId="95" applyFont="1"/>
    <xf numFmtId="0" fontId="2" fillId="0" borderId="0" xfId="95" applyFont="1" applyAlignment="1">
      <alignment vertical="center"/>
    </xf>
    <xf numFmtId="0" fontId="46" fillId="0" borderId="6" xfId="0" applyFont="1" applyBorder="1" applyAlignment="1">
      <alignment horizontal="center" vertical="center" wrapText="1"/>
    </xf>
    <xf numFmtId="0" fontId="54" fillId="0" borderId="6" xfId="95" applyFont="1" applyBorder="1" applyAlignment="1">
      <alignment horizontal="center" vertical="center"/>
    </xf>
    <xf numFmtId="0" fontId="43" fillId="0" borderId="0" xfId="95" applyFont="1" applyAlignment="1">
      <alignment horizontal="center" vertical="center" wrapText="1"/>
    </xf>
    <xf numFmtId="0" fontId="42" fillId="0" borderId="12" xfId="95" applyFont="1" applyBorder="1" applyAlignment="1">
      <alignment horizontal="center" vertical="center" wrapText="1"/>
    </xf>
    <xf numFmtId="0" fontId="42" fillId="0" borderId="13" xfId="95" applyFont="1" applyBorder="1" applyAlignment="1">
      <alignment horizontal="center" vertical="center" wrapText="1"/>
    </xf>
    <xf numFmtId="0" fontId="42" fillId="0" borderId="17" xfId="95" applyFont="1" applyBorder="1" applyAlignment="1">
      <alignment horizontal="center" vertical="center" wrapText="1"/>
    </xf>
    <xf numFmtId="179" fontId="42" fillId="0" borderId="12" xfId="95" applyNumberFormat="1" applyFont="1" applyBorder="1" applyAlignment="1">
      <alignment horizontal="center" vertical="center" wrapText="1"/>
    </xf>
    <xf numFmtId="179" fontId="42" fillId="0" borderId="13" xfId="95" applyNumberFormat="1" applyFont="1" applyBorder="1" applyAlignment="1">
      <alignment horizontal="center" vertical="center" wrapText="1"/>
    </xf>
    <xf numFmtId="179" fontId="42" fillId="0" borderId="17" xfId="95" applyNumberFormat="1" applyFont="1" applyBorder="1" applyAlignment="1">
      <alignment horizontal="center" vertical="center" wrapText="1"/>
    </xf>
    <xf numFmtId="0" fontId="42" fillId="0" borderId="12" xfId="95" applyNumberFormat="1" applyFont="1" applyBorder="1" applyAlignment="1">
      <alignment horizontal="center" vertical="center" wrapText="1"/>
    </xf>
    <xf numFmtId="0" fontId="42" fillId="0" borderId="13" xfId="95" applyNumberFormat="1" applyFont="1" applyBorder="1" applyAlignment="1">
      <alignment horizontal="center" vertical="center" wrapText="1"/>
    </xf>
    <xf numFmtId="0" fontId="42" fillId="0" borderId="17" xfId="95" applyNumberFormat="1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5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top"/>
    </xf>
  </cellXfs>
  <cellStyles count="134">
    <cellStyle name="_x0001_" xfId="1"/>
    <cellStyle name="??_kc-elec system check list" xfId="2"/>
    <cellStyle name="_KT (2)" xfId="3"/>
    <cellStyle name="_KT (2)_1" xfId="4"/>
    <cellStyle name="_KT (2)_2" xfId="5"/>
    <cellStyle name="_KT (2)_2_TG-TH" xfId="6"/>
    <cellStyle name="_KT (2)_3" xfId="7"/>
    <cellStyle name="_KT (2)_3_TG-TH" xfId="8"/>
    <cellStyle name="_KT (2)_4" xfId="9"/>
    <cellStyle name="_KT (2)_4_TG-TH" xfId="10"/>
    <cellStyle name="_KT (2)_5" xfId="11"/>
    <cellStyle name="_KT (2)_TG-TH" xfId="12"/>
    <cellStyle name="_KT_TG" xfId="13"/>
    <cellStyle name="_KT_TG_1" xfId="14"/>
    <cellStyle name="_KT_TG_2" xfId="15"/>
    <cellStyle name="_KT_TG_3" xfId="16"/>
    <cellStyle name="_KT_TG_4" xfId="17"/>
    <cellStyle name="_TG-TH" xfId="18"/>
    <cellStyle name="_TG-TH_1" xfId="19"/>
    <cellStyle name="_TG-TH_2" xfId="20"/>
    <cellStyle name="_TG-TH_3" xfId="21"/>
    <cellStyle name="_TG-TH_4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AeE­ [0]_INQUIRY ¿µ¾÷AßAø " xfId="47"/>
    <cellStyle name="AeE­_INQUIRY ¿µ¾÷AßAø " xfId="48"/>
    <cellStyle name="AÞ¸¶ [0]_INQUIRY ¿?¾÷AßAø " xfId="49"/>
    <cellStyle name="AÞ¸¶_INQUIRY ¿?¾÷AßAø " xfId="50"/>
    <cellStyle name="AutoFormat Options" xfId="51"/>
    <cellStyle name="Bad 2" xfId="52"/>
    <cellStyle name="C?AØ_¿?¾÷CoE² " xfId="53"/>
    <cellStyle name="Calculation 2" xfId="54"/>
    <cellStyle name="category" xfId="55"/>
    <cellStyle name="Check Cell 2" xfId="56"/>
    <cellStyle name="Comma0" xfId="57"/>
    <cellStyle name="Co聭ma_Sheet1" xfId="58"/>
    <cellStyle name="Currency0" xfId="59"/>
    <cellStyle name="Date" xfId="60"/>
    <cellStyle name="Explanatory Text 2" xfId="61"/>
    <cellStyle name="Fixed" xfId="62"/>
    <cellStyle name="Good 2" xfId="63"/>
    <cellStyle name="Grey" xfId="64"/>
    <cellStyle name="HEADER" xfId="65"/>
    <cellStyle name="Header1" xfId="66"/>
    <cellStyle name="Header2" xfId="67"/>
    <cellStyle name="Heading 1 2" xfId="68"/>
    <cellStyle name="Heading 2 2" xfId="69"/>
    <cellStyle name="Heading 3 2" xfId="70"/>
    <cellStyle name="Heading 4 2" xfId="71"/>
    <cellStyle name="Heading1" xfId="72"/>
    <cellStyle name="Heading2" xfId="73"/>
    <cellStyle name="i·0" xfId="74"/>
    <cellStyle name="Input [yellow]" xfId="75"/>
    <cellStyle name="Input 2" xfId="76"/>
    <cellStyle name="Input 3" xfId="77"/>
    <cellStyle name="Line" xfId="78"/>
    <cellStyle name="Linked Cell 2" xfId="79"/>
    <cellStyle name="Model" xfId="80"/>
    <cellStyle name="Neutral 2" xfId="81"/>
    <cellStyle name="Normal" xfId="0" builtinId="0"/>
    <cellStyle name="Normal - Style1" xfId="82"/>
    <cellStyle name="Normal 10" xfId="83"/>
    <cellStyle name="Normal 11" xfId="84"/>
    <cellStyle name="Normal 12" xfId="85"/>
    <cellStyle name="Normal 13" xfId="86"/>
    <cellStyle name="Normal 14" xfId="87"/>
    <cellStyle name="Normal 15" xfId="88"/>
    <cellStyle name="Normal 16" xfId="89"/>
    <cellStyle name="Normal 17" xfId="90"/>
    <cellStyle name="Normal 18" xfId="91"/>
    <cellStyle name="Normal 19" xfId="92"/>
    <cellStyle name="Normal 2" xfId="93"/>
    <cellStyle name="Normal 2 2" xfId="94"/>
    <cellStyle name="Normal 3" xfId="95"/>
    <cellStyle name="Normal 4" xfId="96"/>
    <cellStyle name="Normal 5" xfId="97"/>
    <cellStyle name="Normal 6" xfId="98"/>
    <cellStyle name="Normal 7" xfId="99"/>
    <cellStyle name="Normal 8" xfId="100"/>
    <cellStyle name="Normal 9" xfId="101"/>
    <cellStyle name="Note 2" xfId="102"/>
    <cellStyle name="Output 2" xfId="103"/>
    <cellStyle name="Percent [2]" xfId="104"/>
    <cellStyle name="S—_x0008_" xfId="105"/>
    <cellStyle name="Style 1" xfId="106"/>
    <cellStyle name="Style 2" xfId="107"/>
    <cellStyle name="Style 3" xfId="108"/>
    <cellStyle name="Style 4" xfId="109"/>
    <cellStyle name="Style 5" xfId="110"/>
    <cellStyle name="style2" xfId="111"/>
    <cellStyle name="style3" xfId="112"/>
    <cellStyle name="style4" xfId="113"/>
    <cellStyle name="style7" xfId="114"/>
    <cellStyle name="subhead" xfId="115"/>
    <cellStyle name="Title 2" xfId="116"/>
    <cellStyle name="Total 2" xfId="117"/>
    <cellStyle name="viet" xfId="118"/>
    <cellStyle name="vnhead3" xfId="119"/>
    <cellStyle name="vntxt1" xfId="120"/>
    <cellStyle name="vntxt2" xfId="121"/>
    <cellStyle name="Warning Text 2" xfId="122"/>
    <cellStyle name="똿뗦먛귟 [0.00]_PRODUCT DETAIL Q1" xfId="123"/>
    <cellStyle name="똿뗦먛귟_PRODUCT DETAIL Q1" xfId="124"/>
    <cellStyle name="믅됞 [0.00]_PRODUCT DETAIL Q1" xfId="125"/>
    <cellStyle name="믅됞_PRODUCT DETAIL Q1" xfId="126"/>
    <cellStyle name="백분율_HOBONG" xfId="127"/>
    <cellStyle name="뷭?_BOOKSHIP" xfId="128"/>
    <cellStyle name="콤마 [0]_1202" xfId="129"/>
    <cellStyle name="콤마_1202" xfId="130"/>
    <cellStyle name="통화 [0]_1202" xfId="131"/>
    <cellStyle name="통화_1202" xfId="132"/>
    <cellStyle name="표준_(정보부문)월별인원계획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8"/>
  <sheetViews>
    <sheetView zoomScale="85" zoomScaleNormal="85" zoomScalePageLayoutView="115" workbookViewId="0">
      <selection activeCell="E16" sqref="E16"/>
    </sheetView>
  </sheetViews>
  <sheetFormatPr defaultRowHeight="16.5"/>
  <cols>
    <col min="1" max="1" width="6" style="73" customWidth="1"/>
    <col min="2" max="2" width="39.5" style="73" customWidth="1"/>
    <col min="3" max="3" width="14" style="74" customWidth="1"/>
    <col min="4" max="4" width="15.6640625" style="75" customWidth="1"/>
    <col min="5" max="5" width="14.6640625" style="76" customWidth="1"/>
    <col min="6" max="6" width="17" style="77" customWidth="1"/>
    <col min="7" max="256" width="9.33203125" style="109"/>
    <col min="257" max="257" width="6" style="109" customWidth="1"/>
    <col min="258" max="258" width="31.33203125" style="109" customWidth="1"/>
    <col min="259" max="259" width="15.33203125" style="109" customWidth="1"/>
    <col min="260" max="261" width="13.5" style="109" customWidth="1"/>
    <col min="262" max="262" width="24.33203125" style="109" customWidth="1"/>
    <col min="263" max="512" width="9.33203125" style="109"/>
    <col min="513" max="513" width="6" style="109" customWidth="1"/>
    <col min="514" max="514" width="31.33203125" style="109" customWidth="1"/>
    <col min="515" max="515" width="15.33203125" style="109" customWidth="1"/>
    <col min="516" max="517" width="13.5" style="109" customWidth="1"/>
    <col min="518" max="518" width="24.33203125" style="109" customWidth="1"/>
    <col min="519" max="768" width="9.33203125" style="109"/>
    <col min="769" max="769" width="6" style="109" customWidth="1"/>
    <col min="770" max="770" width="31.33203125" style="109" customWidth="1"/>
    <col min="771" max="771" width="15.33203125" style="109" customWidth="1"/>
    <col min="772" max="773" width="13.5" style="109" customWidth="1"/>
    <col min="774" max="774" width="24.33203125" style="109" customWidth="1"/>
    <col min="775" max="1024" width="9.33203125" style="109"/>
    <col min="1025" max="1025" width="6" style="109" customWidth="1"/>
    <col min="1026" max="1026" width="31.33203125" style="109" customWidth="1"/>
    <col min="1027" max="1027" width="15.33203125" style="109" customWidth="1"/>
    <col min="1028" max="1029" width="13.5" style="109" customWidth="1"/>
    <col min="1030" max="1030" width="24.33203125" style="109" customWidth="1"/>
    <col min="1031" max="1280" width="9.33203125" style="109"/>
    <col min="1281" max="1281" width="6" style="109" customWidth="1"/>
    <col min="1282" max="1282" width="31.33203125" style="109" customWidth="1"/>
    <col min="1283" max="1283" width="15.33203125" style="109" customWidth="1"/>
    <col min="1284" max="1285" width="13.5" style="109" customWidth="1"/>
    <col min="1286" max="1286" width="24.33203125" style="109" customWidth="1"/>
    <col min="1287" max="1536" width="9.33203125" style="109"/>
    <col min="1537" max="1537" width="6" style="109" customWidth="1"/>
    <col min="1538" max="1538" width="31.33203125" style="109" customWidth="1"/>
    <col min="1539" max="1539" width="15.33203125" style="109" customWidth="1"/>
    <col min="1540" max="1541" width="13.5" style="109" customWidth="1"/>
    <col min="1542" max="1542" width="24.33203125" style="109" customWidth="1"/>
    <col min="1543" max="1792" width="9.33203125" style="109"/>
    <col min="1793" max="1793" width="6" style="109" customWidth="1"/>
    <col min="1794" max="1794" width="31.33203125" style="109" customWidth="1"/>
    <col min="1795" max="1795" width="15.33203125" style="109" customWidth="1"/>
    <col min="1796" max="1797" width="13.5" style="109" customWidth="1"/>
    <col min="1798" max="1798" width="24.33203125" style="109" customWidth="1"/>
    <col min="1799" max="2048" width="9.33203125" style="109"/>
    <col min="2049" max="2049" width="6" style="109" customWidth="1"/>
    <col min="2050" max="2050" width="31.33203125" style="109" customWidth="1"/>
    <col min="2051" max="2051" width="15.33203125" style="109" customWidth="1"/>
    <col min="2052" max="2053" width="13.5" style="109" customWidth="1"/>
    <col min="2054" max="2054" width="24.33203125" style="109" customWidth="1"/>
    <col min="2055" max="2304" width="9.33203125" style="109"/>
    <col min="2305" max="2305" width="6" style="109" customWidth="1"/>
    <col min="2306" max="2306" width="31.33203125" style="109" customWidth="1"/>
    <col min="2307" max="2307" width="15.33203125" style="109" customWidth="1"/>
    <col min="2308" max="2309" width="13.5" style="109" customWidth="1"/>
    <col min="2310" max="2310" width="24.33203125" style="109" customWidth="1"/>
    <col min="2311" max="2560" width="9.33203125" style="109"/>
    <col min="2561" max="2561" width="6" style="109" customWidth="1"/>
    <col min="2562" max="2562" width="31.33203125" style="109" customWidth="1"/>
    <col min="2563" max="2563" width="15.33203125" style="109" customWidth="1"/>
    <col min="2564" max="2565" width="13.5" style="109" customWidth="1"/>
    <col min="2566" max="2566" width="24.33203125" style="109" customWidth="1"/>
    <col min="2567" max="2816" width="9.33203125" style="109"/>
    <col min="2817" max="2817" width="6" style="109" customWidth="1"/>
    <col min="2818" max="2818" width="31.33203125" style="109" customWidth="1"/>
    <col min="2819" max="2819" width="15.33203125" style="109" customWidth="1"/>
    <col min="2820" max="2821" width="13.5" style="109" customWidth="1"/>
    <col min="2822" max="2822" width="24.33203125" style="109" customWidth="1"/>
    <col min="2823" max="3072" width="9.33203125" style="109"/>
    <col min="3073" max="3073" width="6" style="109" customWidth="1"/>
    <col min="3074" max="3074" width="31.33203125" style="109" customWidth="1"/>
    <col min="3075" max="3075" width="15.33203125" style="109" customWidth="1"/>
    <col min="3076" max="3077" width="13.5" style="109" customWidth="1"/>
    <col min="3078" max="3078" width="24.33203125" style="109" customWidth="1"/>
    <col min="3079" max="3328" width="9.33203125" style="109"/>
    <col min="3329" max="3329" width="6" style="109" customWidth="1"/>
    <col min="3330" max="3330" width="31.33203125" style="109" customWidth="1"/>
    <col min="3331" max="3331" width="15.33203125" style="109" customWidth="1"/>
    <col min="3332" max="3333" width="13.5" style="109" customWidth="1"/>
    <col min="3334" max="3334" width="24.33203125" style="109" customWidth="1"/>
    <col min="3335" max="3584" width="9.33203125" style="109"/>
    <col min="3585" max="3585" width="6" style="109" customWidth="1"/>
    <col min="3586" max="3586" width="31.33203125" style="109" customWidth="1"/>
    <col min="3587" max="3587" width="15.33203125" style="109" customWidth="1"/>
    <col min="3588" max="3589" width="13.5" style="109" customWidth="1"/>
    <col min="3590" max="3590" width="24.33203125" style="109" customWidth="1"/>
    <col min="3591" max="3840" width="9.33203125" style="109"/>
    <col min="3841" max="3841" width="6" style="109" customWidth="1"/>
    <col min="3842" max="3842" width="31.33203125" style="109" customWidth="1"/>
    <col min="3843" max="3843" width="15.33203125" style="109" customWidth="1"/>
    <col min="3844" max="3845" width="13.5" style="109" customWidth="1"/>
    <col min="3846" max="3846" width="24.33203125" style="109" customWidth="1"/>
    <col min="3847" max="4096" width="9.33203125" style="109"/>
    <col min="4097" max="4097" width="6" style="109" customWidth="1"/>
    <col min="4098" max="4098" width="31.33203125" style="109" customWidth="1"/>
    <col min="4099" max="4099" width="15.33203125" style="109" customWidth="1"/>
    <col min="4100" max="4101" width="13.5" style="109" customWidth="1"/>
    <col min="4102" max="4102" width="24.33203125" style="109" customWidth="1"/>
    <col min="4103" max="4352" width="9.33203125" style="109"/>
    <col min="4353" max="4353" width="6" style="109" customWidth="1"/>
    <col min="4354" max="4354" width="31.33203125" style="109" customWidth="1"/>
    <col min="4355" max="4355" width="15.33203125" style="109" customWidth="1"/>
    <col min="4356" max="4357" width="13.5" style="109" customWidth="1"/>
    <col min="4358" max="4358" width="24.33203125" style="109" customWidth="1"/>
    <col min="4359" max="4608" width="9.33203125" style="109"/>
    <col min="4609" max="4609" width="6" style="109" customWidth="1"/>
    <col min="4610" max="4610" width="31.33203125" style="109" customWidth="1"/>
    <col min="4611" max="4611" width="15.33203125" style="109" customWidth="1"/>
    <col min="4612" max="4613" width="13.5" style="109" customWidth="1"/>
    <col min="4614" max="4614" width="24.33203125" style="109" customWidth="1"/>
    <col min="4615" max="4864" width="9.33203125" style="109"/>
    <col min="4865" max="4865" width="6" style="109" customWidth="1"/>
    <col min="4866" max="4866" width="31.33203125" style="109" customWidth="1"/>
    <col min="4867" max="4867" width="15.33203125" style="109" customWidth="1"/>
    <col min="4868" max="4869" width="13.5" style="109" customWidth="1"/>
    <col min="4870" max="4870" width="24.33203125" style="109" customWidth="1"/>
    <col min="4871" max="5120" width="9.33203125" style="109"/>
    <col min="5121" max="5121" width="6" style="109" customWidth="1"/>
    <col min="5122" max="5122" width="31.33203125" style="109" customWidth="1"/>
    <col min="5123" max="5123" width="15.33203125" style="109" customWidth="1"/>
    <col min="5124" max="5125" width="13.5" style="109" customWidth="1"/>
    <col min="5126" max="5126" width="24.33203125" style="109" customWidth="1"/>
    <col min="5127" max="5376" width="9.33203125" style="109"/>
    <col min="5377" max="5377" width="6" style="109" customWidth="1"/>
    <col min="5378" max="5378" width="31.33203125" style="109" customWidth="1"/>
    <col min="5379" max="5379" width="15.33203125" style="109" customWidth="1"/>
    <col min="5380" max="5381" width="13.5" style="109" customWidth="1"/>
    <col min="5382" max="5382" width="24.33203125" style="109" customWidth="1"/>
    <col min="5383" max="5632" width="9.33203125" style="109"/>
    <col min="5633" max="5633" width="6" style="109" customWidth="1"/>
    <col min="5634" max="5634" width="31.33203125" style="109" customWidth="1"/>
    <col min="5635" max="5635" width="15.33203125" style="109" customWidth="1"/>
    <col min="5636" max="5637" width="13.5" style="109" customWidth="1"/>
    <col min="5638" max="5638" width="24.33203125" style="109" customWidth="1"/>
    <col min="5639" max="5888" width="9.33203125" style="109"/>
    <col min="5889" max="5889" width="6" style="109" customWidth="1"/>
    <col min="5890" max="5890" width="31.33203125" style="109" customWidth="1"/>
    <col min="5891" max="5891" width="15.33203125" style="109" customWidth="1"/>
    <col min="5892" max="5893" width="13.5" style="109" customWidth="1"/>
    <col min="5894" max="5894" width="24.33203125" style="109" customWidth="1"/>
    <col min="5895" max="6144" width="9.33203125" style="109"/>
    <col min="6145" max="6145" width="6" style="109" customWidth="1"/>
    <col min="6146" max="6146" width="31.33203125" style="109" customWidth="1"/>
    <col min="6147" max="6147" width="15.33203125" style="109" customWidth="1"/>
    <col min="6148" max="6149" width="13.5" style="109" customWidth="1"/>
    <col min="6150" max="6150" width="24.33203125" style="109" customWidth="1"/>
    <col min="6151" max="6400" width="9.33203125" style="109"/>
    <col min="6401" max="6401" width="6" style="109" customWidth="1"/>
    <col min="6402" max="6402" width="31.33203125" style="109" customWidth="1"/>
    <col min="6403" max="6403" width="15.33203125" style="109" customWidth="1"/>
    <col min="6404" max="6405" width="13.5" style="109" customWidth="1"/>
    <col min="6406" max="6406" width="24.33203125" style="109" customWidth="1"/>
    <col min="6407" max="6656" width="9.33203125" style="109"/>
    <col min="6657" max="6657" width="6" style="109" customWidth="1"/>
    <col min="6658" max="6658" width="31.33203125" style="109" customWidth="1"/>
    <col min="6659" max="6659" width="15.33203125" style="109" customWidth="1"/>
    <col min="6660" max="6661" width="13.5" style="109" customWidth="1"/>
    <col min="6662" max="6662" width="24.33203125" style="109" customWidth="1"/>
    <col min="6663" max="6912" width="9.33203125" style="109"/>
    <col min="6913" max="6913" width="6" style="109" customWidth="1"/>
    <col min="6914" max="6914" width="31.33203125" style="109" customWidth="1"/>
    <col min="6915" max="6915" width="15.33203125" style="109" customWidth="1"/>
    <col min="6916" max="6917" width="13.5" style="109" customWidth="1"/>
    <col min="6918" max="6918" width="24.33203125" style="109" customWidth="1"/>
    <col min="6919" max="7168" width="9.33203125" style="109"/>
    <col min="7169" max="7169" width="6" style="109" customWidth="1"/>
    <col min="7170" max="7170" width="31.33203125" style="109" customWidth="1"/>
    <col min="7171" max="7171" width="15.33203125" style="109" customWidth="1"/>
    <col min="7172" max="7173" width="13.5" style="109" customWidth="1"/>
    <col min="7174" max="7174" width="24.33203125" style="109" customWidth="1"/>
    <col min="7175" max="7424" width="9.33203125" style="109"/>
    <col min="7425" max="7425" width="6" style="109" customWidth="1"/>
    <col min="7426" max="7426" width="31.33203125" style="109" customWidth="1"/>
    <col min="7427" max="7427" width="15.33203125" style="109" customWidth="1"/>
    <col min="7428" max="7429" width="13.5" style="109" customWidth="1"/>
    <col min="7430" max="7430" width="24.33203125" style="109" customWidth="1"/>
    <col min="7431" max="7680" width="9.33203125" style="109"/>
    <col min="7681" max="7681" width="6" style="109" customWidth="1"/>
    <col min="7682" max="7682" width="31.33203125" style="109" customWidth="1"/>
    <col min="7683" max="7683" width="15.33203125" style="109" customWidth="1"/>
    <col min="7684" max="7685" width="13.5" style="109" customWidth="1"/>
    <col min="7686" max="7686" width="24.33203125" style="109" customWidth="1"/>
    <col min="7687" max="7936" width="9.33203125" style="109"/>
    <col min="7937" max="7937" width="6" style="109" customWidth="1"/>
    <col min="7938" max="7938" width="31.33203125" style="109" customWidth="1"/>
    <col min="7939" max="7939" width="15.33203125" style="109" customWidth="1"/>
    <col min="7940" max="7941" width="13.5" style="109" customWidth="1"/>
    <col min="7942" max="7942" width="24.33203125" style="109" customWidth="1"/>
    <col min="7943" max="8192" width="9.33203125" style="109"/>
    <col min="8193" max="8193" width="6" style="109" customWidth="1"/>
    <col min="8194" max="8194" width="31.33203125" style="109" customWidth="1"/>
    <col min="8195" max="8195" width="15.33203125" style="109" customWidth="1"/>
    <col min="8196" max="8197" width="13.5" style="109" customWidth="1"/>
    <col min="8198" max="8198" width="24.33203125" style="109" customWidth="1"/>
    <col min="8199" max="8448" width="9.33203125" style="109"/>
    <col min="8449" max="8449" width="6" style="109" customWidth="1"/>
    <col min="8450" max="8450" width="31.33203125" style="109" customWidth="1"/>
    <col min="8451" max="8451" width="15.33203125" style="109" customWidth="1"/>
    <col min="8452" max="8453" width="13.5" style="109" customWidth="1"/>
    <col min="8454" max="8454" width="24.33203125" style="109" customWidth="1"/>
    <col min="8455" max="8704" width="9.33203125" style="109"/>
    <col min="8705" max="8705" width="6" style="109" customWidth="1"/>
    <col min="8706" max="8706" width="31.33203125" style="109" customWidth="1"/>
    <col min="8707" max="8707" width="15.33203125" style="109" customWidth="1"/>
    <col min="8708" max="8709" width="13.5" style="109" customWidth="1"/>
    <col min="8710" max="8710" width="24.33203125" style="109" customWidth="1"/>
    <col min="8711" max="8960" width="9.33203125" style="109"/>
    <col min="8961" max="8961" width="6" style="109" customWidth="1"/>
    <col min="8962" max="8962" width="31.33203125" style="109" customWidth="1"/>
    <col min="8963" max="8963" width="15.33203125" style="109" customWidth="1"/>
    <col min="8964" max="8965" width="13.5" style="109" customWidth="1"/>
    <col min="8966" max="8966" width="24.33203125" style="109" customWidth="1"/>
    <col min="8967" max="9216" width="9.33203125" style="109"/>
    <col min="9217" max="9217" width="6" style="109" customWidth="1"/>
    <col min="9218" max="9218" width="31.33203125" style="109" customWidth="1"/>
    <col min="9219" max="9219" width="15.33203125" style="109" customWidth="1"/>
    <col min="9220" max="9221" width="13.5" style="109" customWidth="1"/>
    <col min="9222" max="9222" width="24.33203125" style="109" customWidth="1"/>
    <col min="9223" max="9472" width="9.33203125" style="109"/>
    <col min="9473" max="9473" width="6" style="109" customWidth="1"/>
    <col min="9474" max="9474" width="31.33203125" style="109" customWidth="1"/>
    <col min="9475" max="9475" width="15.33203125" style="109" customWidth="1"/>
    <col min="9476" max="9477" width="13.5" style="109" customWidth="1"/>
    <col min="9478" max="9478" width="24.33203125" style="109" customWidth="1"/>
    <col min="9479" max="9728" width="9.33203125" style="109"/>
    <col min="9729" max="9729" width="6" style="109" customWidth="1"/>
    <col min="9730" max="9730" width="31.33203125" style="109" customWidth="1"/>
    <col min="9731" max="9731" width="15.33203125" style="109" customWidth="1"/>
    <col min="9732" max="9733" width="13.5" style="109" customWidth="1"/>
    <col min="9734" max="9734" width="24.33203125" style="109" customWidth="1"/>
    <col min="9735" max="9984" width="9.33203125" style="109"/>
    <col min="9985" max="9985" width="6" style="109" customWidth="1"/>
    <col min="9986" max="9986" width="31.33203125" style="109" customWidth="1"/>
    <col min="9987" max="9987" width="15.33203125" style="109" customWidth="1"/>
    <col min="9988" max="9989" width="13.5" style="109" customWidth="1"/>
    <col min="9990" max="9990" width="24.33203125" style="109" customWidth="1"/>
    <col min="9991" max="10240" width="9.33203125" style="109"/>
    <col min="10241" max="10241" width="6" style="109" customWidth="1"/>
    <col min="10242" max="10242" width="31.33203125" style="109" customWidth="1"/>
    <col min="10243" max="10243" width="15.33203125" style="109" customWidth="1"/>
    <col min="10244" max="10245" width="13.5" style="109" customWidth="1"/>
    <col min="10246" max="10246" width="24.33203125" style="109" customWidth="1"/>
    <col min="10247" max="10496" width="9.33203125" style="109"/>
    <col min="10497" max="10497" width="6" style="109" customWidth="1"/>
    <col min="10498" max="10498" width="31.33203125" style="109" customWidth="1"/>
    <col min="10499" max="10499" width="15.33203125" style="109" customWidth="1"/>
    <col min="10500" max="10501" width="13.5" style="109" customWidth="1"/>
    <col min="10502" max="10502" width="24.33203125" style="109" customWidth="1"/>
    <col min="10503" max="10752" width="9.33203125" style="109"/>
    <col min="10753" max="10753" width="6" style="109" customWidth="1"/>
    <col min="10754" max="10754" width="31.33203125" style="109" customWidth="1"/>
    <col min="10755" max="10755" width="15.33203125" style="109" customWidth="1"/>
    <col min="10756" max="10757" width="13.5" style="109" customWidth="1"/>
    <col min="10758" max="10758" width="24.33203125" style="109" customWidth="1"/>
    <col min="10759" max="11008" width="9.33203125" style="109"/>
    <col min="11009" max="11009" width="6" style="109" customWidth="1"/>
    <col min="11010" max="11010" width="31.33203125" style="109" customWidth="1"/>
    <col min="11011" max="11011" width="15.33203125" style="109" customWidth="1"/>
    <col min="11012" max="11013" width="13.5" style="109" customWidth="1"/>
    <col min="11014" max="11014" width="24.33203125" style="109" customWidth="1"/>
    <col min="11015" max="11264" width="9.33203125" style="109"/>
    <col min="11265" max="11265" width="6" style="109" customWidth="1"/>
    <col min="11266" max="11266" width="31.33203125" style="109" customWidth="1"/>
    <col min="11267" max="11267" width="15.33203125" style="109" customWidth="1"/>
    <col min="11268" max="11269" width="13.5" style="109" customWidth="1"/>
    <col min="11270" max="11270" width="24.33203125" style="109" customWidth="1"/>
    <col min="11271" max="11520" width="9.33203125" style="109"/>
    <col min="11521" max="11521" width="6" style="109" customWidth="1"/>
    <col min="11522" max="11522" width="31.33203125" style="109" customWidth="1"/>
    <col min="11523" max="11523" width="15.33203125" style="109" customWidth="1"/>
    <col min="11524" max="11525" width="13.5" style="109" customWidth="1"/>
    <col min="11526" max="11526" width="24.33203125" style="109" customWidth="1"/>
    <col min="11527" max="11776" width="9.33203125" style="109"/>
    <col min="11777" max="11777" width="6" style="109" customWidth="1"/>
    <col min="11778" max="11778" width="31.33203125" style="109" customWidth="1"/>
    <col min="11779" max="11779" width="15.33203125" style="109" customWidth="1"/>
    <col min="11780" max="11781" width="13.5" style="109" customWidth="1"/>
    <col min="11782" max="11782" width="24.33203125" style="109" customWidth="1"/>
    <col min="11783" max="12032" width="9.33203125" style="109"/>
    <col min="12033" max="12033" width="6" style="109" customWidth="1"/>
    <col min="12034" max="12034" width="31.33203125" style="109" customWidth="1"/>
    <col min="12035" max="12035" width="15.33203125" style="109" customWidth="1"/>
    <col min="12036" max="12037" width="13.5" style="109" customWidth="1"/>
    <col min="12038" max="12038" width="24.33203125" style="109" customWidth="1"/>
    <col min="12039" max="12288" width="9.33203125" style="109"/>
    <col min="12289" max="12289" width="6" style="109" customWidth="1"/>
    <col min="12290" max="12290" width="31.33203125" style="109" customWidth="1"/>
    <col min="12291" max="12291" width="15.33203125" style="109" customWidth="1"/>
    <col min="12292" max="12293" width="13.5" style="109" customWidth="1"/>
    <col min="12294" max="12294" width="24.33203125" style="109" customWidth="1"/>
    <col min="12295" max="12544" width="9.33203125" style="109"/>
    <col min="12545" max="12545" width="6" style="109" customWidth="1"/>
    <col min="12546" max="12546" width="31.33203125" style="109" customWidth="1"/>
    <col min="12547" max="12547" width="15.33203125" style="109" customWidth="1"/>
    <col min="12548" max="12549" width="13.5" style="109" customWidth="1"/>
    <col min="12550" max="12550" width="24.33203125" style="109" customWidth="1"/>
    <col min="12551" max="12800" width="9.33203125" style="109"/>
    <col min="12801" max="12801" width="6" style="109" customWidth="1"/>
    <col min="12802" max="12802" width="31.33203125" style="109" customWidth="1"/>
    <col min="12803" max="12803" width="15.33203125" style="109" customWidth="1"/>
    <col min="12804" max="12805" width="13.5" style="109" customWidth="1"/>
    <col min="12806" max="12806" width="24.33203125" style="109" customWidth="1"/>
    <col min="12807" max="13056" width="9.33203125" style="109"/>
    <col min="13057" max="13057" width="6" style="109" customWidth="1"/>
    <col min="13058" max="13058" width="31.33203125" style="109" customWidth="1"/>
    <col min="13059" max="13059" width="15.33203125" style="109" customWidth="1"/>
    <col min="13060" max="13061" width="13.5" style="109" customWidth="1"/>
    <col min="13062" max="13062" width="24.33203125" style="109" customWidth="1"/>
    <col min="13063" max="13312" width="9.33203125" style="109"/>
    <col min="13313" max="13313" width="6" style="109" customWidth="1"/>
    <col min="13314" max="13314" width="31.33203125" style="109" customWidth="1"/>
    <col min="13315" max="13315" width="15.33203125" style="109" customWidth="1"/>
    <col min="13316" max="13317" width="13.5" style="109" customWidth="1"/>
    <col min="13318" max="13318" width="24.33203125" style="109" customWidth="1"/>
    <col min="13319" max="13568" width="9.33203125" style="109"/>
    <col min="13569" max="13569" width="6" style="109" customWidth="1"/>
    <col min="13570" max="13570" width="31.33203125" style="109" customWidth="1"/>
    <col min="13571" max="13571" width="15.33203125" style="109" customWidth="1"/>
    <col min="13572" max="13573" width="13.5" style="109" customWidth="1"/>
    <col min="13574" max="13574" width="24.33203125" style="109" customWidth="1"/>
    <col min="13575" max="13824" width="9.33203125" style="109"/>
    <col min="13825" max="13825" width="6" style="109" customWidth="1"/>
    <col min="13826" max="13826" width="31.33203125" style="109" customWidth="1"/>
    <col min="13827" max="13827" width="15.33203125" style="109" customWidth="1"/>
    <col min="13828" max="13829" width="13.5" style="109" customWidth="1"/>
    <col min="13830" max="13830" width="24.33203125" style="109" customWidth="1"/>
    <col min="13831" max="14080" width="9.33203125" style="109"/>
    <col min="14081" max="14081" width="6" style="109" customWidth="1"/>
    <col min="14082" max="14082" width="31.33203125" style="109" customWidth="1"/>
    <col min="14083" max="14083" width="15.33203125" style="109" customWidth="1"/>
    <col min="14084" max="14085" width="13.5" style="109" customWidth="1"/>
    <col min="14086" max="14086" width="24.33203125" style="109" customWidth="1"/>
    <col min="14087" max="14336" width="9.33203125" style="109"/>
    <col min="14337" max="14337" width="6" style="109" customWidth="1"/>
    <col min="14338" max="14338" width="31.33203125" style="109" customWidth="1"/>
    <col min="14339" max="14339" width="15.33203125" style="109" customWidth="1"/>
    <col min="14340" max="14341" width="13.5" style="109" customWidth="1"/>
    <col min="14342" max="14342" width="24.33203125" style="109" customWidth="1"/>
    <col min="14343" max="14592" width="9.33203125" style="109"/>
    <col min="14593" max="14593" width="6" style="109" customWidth="1"/>
    <col min="14594" max="14594" width="31.33203125" style="109" customWidth="1"/>
    <col min="14595" max="14595" width="15.33203125" style="109" customWidth="1"/>
    <col min="14596" max="14597" width="13.5" style="109" customWidth="1"/>
    <col min="14598" max="14598" width="24.33203125" style="109" customWidth="1"/>
    <col min="14599" max="14848" width="9.33203125" style="109"/>
    <col min="14849" max="14849" width="6" style="109" customWidth="1"/>
    <col min="14850" max="14850" width="31.33203125" style="109" customWidth="1"/>
    <col min="14851" max="14851" width="15.33203125" style="109" customWidth="1"/>
    <col min="14852" max="14853" width="13.5" style="109" customWidth="1"/>
    <col min="14854" max="14854" width="24.33203125" style="109" customWidth="1"/>
    <col min="14855" max="15104" width="9.33203125" style="109"/>
    <col min="15105" max="15105" width="6" style="109" customWidth="1"/>
    <col min="15106" max="15106" width="31.33203125" style="109" customWidth="1"/>
    <col min="15107" max="15107" width="15.33203125" style="109" customWidth="1"/>
    <col min="15108" max="15109" width="13.5" style="109" customWidth="1"/>
    <col min="15110" max="15110" width="24.33203125" style="109" customWidth="1"/>
    <col min="15111" max="15360" width="9.33203125" style="109"/>
    <col min="15361" max="15361" width="6" style="109" customWidth="1"/>
    <col min="15362" max="15362" width="31.33203125" style="109" customWidth="1"/>
    <col min="15363" max="15363" width="15.33203125" style="109" customWidth="1"/>
    <col min="15364" max="15365" width="13.5" style="109" customWidth="1"/>
    <col min="15366" max="15366" width="24.33203125" style="109" customWidth="1"/>
    <col min="15367" max="15616" width="9.33203125" style="109"/>
    <col min="15617" max="15617" width="6" style="109" customWidth="1"/>
    <col min="15618" max="15618" width="31.33203125" style="109" customWidth="1"/>
    <col min="15619" max="15619" width="15.33203125" style="109" customWidth="1"/>
    <col min="15620" max="15621" width="13.5" style="109" customWidth="1"/>
    <col min="15622" max="15622" width="24.33203125" style="109" customWidth="1"/>
    <col min="15623" max="15872" width="9.33203125" style="109"/>
    <col min="15873" max="15873" width="6" style="109" customWidth="1"/>
    <col min="15874" max="15874" width="31.33203125" style="109" customWidth="1"/>
    <col min="15875" max="15875" width="15.33203125" style="109" customWidth="1"/>
    <col min="15876" max="15877" width="13.5" style="109" customWidth="1"/>
    <col min="15878" max="15878" width="24.33203125" style="109" customWidth="1"/>
    <col min="15879" max="16128" width="9.33203125" style="109"/>
    <col min="16129" max="16129" width="6" style="109" customWidth="1"/>
    <col min="16130" max="16130" width="31.33203125" style="109" customWidth="1"/>
    <col min="16131" max="16131" width="15.33203125" style="109" customWidth="1"/>
    <col min="16132" max="16133" width="13.5" style="109" customWidth="1"/>
    <col min="16134" max="16134" width="24.33203125" style="109" customWidth="1"/>
    <col min="16135" max="16384" width="9.33203125" style="109"/>
  </cols>
  <sheetData>
    <row r="1" spans="1:10" ht="75.75" customHeight="1">
      <c r="A1" s="113" t="s">
        <v>142</v>
      </c>
      <c r="B1" s="113"/>
      <c r="C1" s="113"/>
      <c r="D1" s="113"/>
      <c r="E1" s="113"/>
      <c r="F1" s="113"/>
    </row>
    <row r="3" spans="1:10" ht="12.75">
      <c r="A3" s="114" t="s">
        <v>37</v>
      </c>
      <c r="B3" s="114" t="s">
        <v>39</v>
      </c>
      <c r="C3" s="117" t="s">
        <v>72</v>
      </c>
      <c r="D3" s="120" t="s">
        <v>128</v>
      </c>
      <c r="E3" s="117" t="s">
        <v>73</v>
      </c>
      <c r="F3" s="117" t="s">
        <v>38</v>
      </c>
    </row>
    <row r="4" spans="1:10" ht="12.75">
      <c r="A4" s="115"/>
      <c r="B4" s="115"/>
      <c r="C4" s="118"/>
      <c r="D4" s="121"/>
      <c r="E4" s="118"/>
      <c r="F4" s="118"/>
    </row>
    <row r="5" spans="1:10" ht="50.45" customHeight="1">
      <c r="A5" s="116"/>
      <c r="B5" s="116"/>
      <c r="C5" s="119"/>
      <c r="D5" s="122"/>
      <c r="E5" s="119"/>
      <c r="F5" s="119"/>
    </row>
    <row r="6" spans="1:10" ht="55.15" customHeight="1">
      <c r="A6" s="112" t="s">
        <v>50</v>
      </c>
      <c r="B6" s="112"/>
      <c r="C6" s="55">
        <f>C7+C30</f>
        <v>1489</v>
      </c>
      <c r="D6" s="56">
        <f>D7+D30</f>
        <v>-23</v>
      </c>
      <c r="E6" s="55">
        <f>E7+E30</f>
        <v>1466</v>
      </c>
      <c r="F6" s="106" t="s">
        <v>74</v>
      </c>
    </row>
    <row r="7" spans="1:10" s="110" customFormat="1" ht="26.25" customHeight="1">
      <c r="A7" s="107" t="s">
        <v>0</v>
      </c>
      <c r="B7" s="57" t="s">
        <v>51</v>
      </c>
      <c r="C7" s="58">
        <f>SUM(C8:C29)</f>
        <v>858</v>
      </c>
      <c r="D7" s="59">
        <f>SUM(D8:D29)</f>
        <v>-15</v>
      </c>
      <c r="E7" s="58">
        <f>SUM(E8:E29)</f>
        <v>843</v>
      </c>
      <c r="F7" s="60"/>
    </row>
    <row r="8" spans="1:10" ht="22.9" customHeight="1">
      <c r="A8" s="61">
        <v>1</v>
      </c>
      <c r="B8" s="62" t="s">
        <v>52</v>
      </c>
      <c r="C8" s="60">
        <v>27</v>
      </c>
      <c r="D8" s="63"/>
      <c r="E8" s="60">
        <f>C8+D8</f>
        <v>27</v>
      </c>
      <c r="F8" s="60"/>
    </row>
    <row r="9" spans="1:10" ht="22.9" customHeight="1">
      <c r="A9" s="61">
        <v>2</v>
      </c>
      <c r="B9" s="64" t="s">
        <v>7</v>
      </c>
      <c r="C9" s="60">
        <v>61</v>
      </c>
      <c r="D9" s="63"/>
      <c r="E9" s="60">
        <f t="shared" ref="E9:E38" si="0">C9+D9</f>
        <v>61</v>
      </c>
      <c r="F9" s="60"/>
    </row>
    <row r="10" spans="1:10" ht="22.9" customHeight="1">
      <c r="A10" s="61">
        <v>3</v>
      </c>
      <c r="B10" s="64" t="s">
        <v>8</v>
      </c>
      <c r="C10" s="60">
        <v>58</v>
      </c>
      <c r="D10" s="63">
        <v>-2</v>
      </c>
      <c r="E10" s="60">
        <f t="shared" si="0"/>
        <v>56</v>
      </c>
      <c r="F10" s="60" t="s">
        <v>101</v>
      </c>
      <c r="J10" s="109" t="s">
        <v>140</v>
      </c>
    </row>
    <row r="11" spans="1:10" ht="22.9" customHeight="1">
      <c r="A11" s="61">
        <v>4</v>
      </c>
      <c r="B11" s="64" t="s">
        <v>13</v>
      </c>
      <c r="C11" s="60">
        <v>26</v>
      </c>
      <c r="D11" s="63">
        <v>1</v>
      </c>
      <c r="E11" s="60">
        <f t="shared" si="0"/>
        <v>27</v>
      </c>
      <c r="F11" s="60" t="s">
        <v>123</v>
      </c>
    </row>
    <row r="12" spans="1:10" ht="22.9" customHeight="1">
      <c r="A12" s="61">
        <v>5</v>
      </c>
      <c r="B12" s="64" t="s">
        <v>53</v>
      </c>
      <c r="C12" s="60">
        <v>32</v>
      </c>
      <c r="D12" s="63">
        <v>1</v>
      </c>
      <c r="E12" s="60">
        <f t="shared" si="0"/>
        <v>33</v>
      </c>
      <c r="F12" s="60" t="s">
        <v>123</v>
      </c>
    </row>
    <row r="13" spans="1:10" ht="22.9" customHeight="1">
      <c r="A13" s="61">
        <v>6</v>
      </c>
      <c r="B13" s="64" t="s">
        <v>9</v>
      </c>
      <c r="C13" s="60">
        <v>56</v>
      </c>
      <c r="D13" s="63">
        <v>-1</v>
      </c>
      <c r="E13" s="60">
        <f t="shared" si="0"/>
        <v>55</v>
      </c>
      <c r="F13" s="60" t="s">
        <v>78</v>
      </c>
    </row>
    <row r="14" spans="1:10" ht="22.9" customHeight="1">
      <c r="A14" s="61">
        <v>7</v>
      </c>
      <c r="B14" s="64" t="s">
        <v>11</v>
      </c>
      <c r="C14" s="60">
        <v>38</v>
      </c>
      <c r="D14" s="63"/>
      <c r="E14" s="60">
        <f t="shared" si="0"/>
        <v>38</v>
      </c>
      <c r="F14" s="60"/>
    </row>
    <row r="15" spans="1:10" ht="22.9" customHeight="1">
      <c r="A15" s="61">
        <v>8</v>
      </c>
      <c r="B15" s="65" t="s">
        <v>34</v>
      </c>
      <c r="C15" s="60">
        <v>95</v>
      </c>
      <c r="D15" s="63">
        <v>-2</v>
      </c>
      <c r="E15" s="60">
        <f t="shared" si="0"/>
        <v>93</v>
      </c>
      <c r="F15" s="60" t="s">
        <v>101</v>
      </c>
    </row>
    <row r="16" spans="1:10" ht="22.9" customHeight="1">
      <c r="A16" s="61">
        <v>9</v>
      </c>
      <c r="B16" s="64" t="s">
        <v>12</v>
      </c>
      <c r="C16" s="60">
        <v>45</v>
      </c>
      <c r="D16" s="63"/>
      <c r="E16" s="60">
        <f t="shared" si="0"/>
        <v>45</v>
      </c>
      <c r="F16" s="60"/>
    </row>
    <row r="17" spans="1:6" ht="22.9" customHeight="1">
      <c r="A17" s="61">
        <v>10</v>
      </c>
      <c r="B17" s="64" t="s">
        <v>14</v>
      </c>
      <c r="C17" s="60">
        <v>39</v>
      </c>
      <c r="D17" s="63"/>
      <c r="E17" s="60">
        <f t="shared" si="0"/>
        <v>39</v>
      </c>
      <c r="F17" s="60"/>
    </row>
    <row r="18" spans="1:6" ht="22.9" customHeight="1">
      <c r="A18" s="61">
        <v>11</v>
      </c>
      <c r="B18" s="64" t="s">
        <v>33</v>
      </c>
      <c r="C18" s="60">
        <v>61</v>
      </c>
      <c r="D18" s="63">
        <v>-2</v>
      </c>
      <c r="E18" s="60">
        <f t="shared" si="0"/>
        <v>59</v>
      </c>
      <c r="F18" s="60" t="s">
        <v>101</v>
      </c>
    </row>
    <row r="19" spans="1:6" ht="22.9" customHeight="1">
      <c r="A19" s="61">
        <v>12</v>
      </c>
      <c r="B19" s="64" t="s">
        <v>54</v>
      </c>
      <c r="C19" s="60">
        <v>27</v>
      </c>
      <c r="D19" s="63">
        <v>-1</v>
      </c>
      <c r="E19" s="60">
        <f t="shared" si="0"/>
        <v>26</v>
      </c>
      <c r="F19" s="60" t="s">
        <v>78</v>
      </c>
    </row>
    <row r="20" spans="1:6" ht="22.9" customHeight="1">
      <c r="A20" s="61">
        <v>13</v>
      </c>
      <c r="B20" s="64" t="s">
        <v>32</v>
      </c>
      <c r="C20" s="60">
        <v>52</v>
      </c>
      <c r="D20" s="63">
        <v>-2</v>
      </c>
      <c r="E20" s="60">
        <f t="shared" si="0"/>
        <v>50</v>
      </c>
      <c r="F20" s="60" t="s">
        <v>101</v>
      </c>
    </row>
    <row r="21" spans="1:6" ht="22.9" customHeight="1">
      <c r="A21" s="61">
        <v>14</v>
      </c>
      <c r="B21" s="64" t="s">
        <v>17</v>
      </c>
      <c r="C21" s="60">
        <v>38</v>
      </c>
      <c r="D21" s="63">
        <v>-2</v>
      </c>
      <c r="E21" s="60">
        <f t="shared" si="0"/>
        <v>36</v>
      </c>
      <c r="F21" s="60" t="s">
        <v>101</v>
      </c>
    </row>
    <row r="22" spans="1:6" ht="22.9" customHeight="1">
      <c r="A22" s="61">
        <v>15</v>
      </c>
      <c r="B22" s="64" t="s">
        <v>55</v>
      </c>
      <c r="C22" s="60">
        <v>25</v>
      </c>
      <c r="D22" s="63">
        <v>-1</v>
      </c>
      <c r="E22" s="60">
        <f t="shared" si="0"/>
        <v>24</v>
      </c>
      <c r="F22" s="60" t="s">
        <v>78</v>
      </c>
    </row>
    <row r="23" spans="1:6" ht="22.9" customHeight="1">
      <c r="A23" s="61">
        <v>16</v>
      </c>
      <c r="B23" s="64" t="s">
        <v>15</v>
      </c>
      <c r="C23" s="60">
        <v>48</v>
      </c>
      <c r="D23" s="63">
        <v>-1</v>
      </c>
      <c r="E23" s="60">
        <f t="shared" si="0"/>
        <v>47</v>
      </c>
      <c r="F23" s="60" t="s">
        <v>78</v>
      </c>
    </row>
    <row r="24" spans="1:6" ht="22.9" customHeight="1">
      <c r="A24" s="61">
        <v>17</v>
      </c>
      <c r="B24" s="64" t="s">
        <v>56</v>
      </c>
      <c r="C24" s="60">
        <v>51</v>
      </c>
      <c r="D24" s="63">
        <v>-1</v>
      </c>
      <c r="E24" s="60">
        <f t="shared" si="0"/>
        <v>50</v>
      </c>
      <c r="F24" s="60" t="s">
        <v>78</v>
      </c>
    </row>
    <row r="25" spans="1:6" ht="22.9" customHeight="1">
      <c r="A25" s="61">
        <v>18</v>
      </c>
      <c r="B25" s="64" t="s">
        <v>57</v>
      </c>
      <c r="C25" s="60">
        <v>27</v>
      </c>
      <c r="D25" s="63"/>
      <c r="E25" s="60">
        <f t="shared" si="0"/>
        <v>27</v>
      </c>
      <c r="F25" s="60"/>
    </row>
    <row r="26" spans="1:6" ht="22.9" customHeight="1">
      <c r="A26" s="61">
        <v>19</v>
      </c>
      <c r="B26" s="64" t="s">
        <v>58</v>
      </c>
      <c r="C26" s="60">
        <v>25</v>
      </c>
      <c r="D26" s="63">
        <v>-1</v>
      </c>
      <c r="E26" s="60">
        <f t="shared" si="0"/>
        <v>24</v>
      </c>
      <c r="F26" s="60" t="s">
        <v>78</v>
      </c>
    </row>
    <row r="27" spans="1:6" ht="22.9" customHeight="1">
      <c r="A27" s="61">
        <v>20</v>
      </c>
      <c r="B27" s="64" t="s">
        <v>126</v>
      </c>
      <c r="C27" s="60">
        <v>18</v>
      </c>
      <c r="D27" s="63">
        <v>-1</v>
      </c>
      <c r="E27" s="60">
        <f t="shared" si="0"/>
        <v>17</v>
      </c>
      <c r="F27" s="60" t="s">
        <v>78</v>
      </c>
    </row>
    <row r="28" spans="1:6" ht="22.9" customHeight="1">
      <c r="A28" s="61">
        <v>21</v>
      </c>
      <c r="B28" s="64" t="s">
        <v>28</v>
      </c>
      <c r="C28" s="60">
        <v>4</v>
      </c>
      <c r="D28" s="63"/>
      <c r="E28" s="60">
        <f t="shared" si="0"/>
        <v>4</v>
      </c>
      <c r="F28" s="60"/>
    </row>
    <row r="29" spans="1:6" ht="54" customHeight="1">
      <c r="A29" s="61">
        <v>22</v>
      </c>
      <c r="B29" s="64" t="s">
        <v>127</v>
      </c>
      <c r="C29" s="60">
        <v>5</v>
      </c>
      <c r="D29" s="63"/>
      <c r="E29" s="60">
        <f t="shared" si="0"/>
        <v>5</v>
      </c>
      <c r="F29" s="60"/>
    </row>
    <row r="30" spans="1:6" ht="30.75" customHeight="1">
      <c r="A30" s="66" t="s">
        <v>10</v>
      </c>
      <c r="B30" s="67" t="s">
        <v>59</v>
      </c>
      <c r="C30" s="58">
        <f>SUM(C31:C38)</f>
        <v>631</v>
      </c>
      <c r="D30" s="59">
        <f>SUM(D31:D38)</f>
        <v>-8</v>
      </c>
      <c r="E30" s="58">
        <f>SUM(E31:E38)</f>
        <v>623</v>
      </c>
      <c r="F30" s="60"/>
    </row>
    <row r="31" spans="1:6" ht="22.9" customHeight="1">
      <c r="A31" s="61">
        <v>1</v>
      </c>
      <c r="B31" s="64" t="s">
        <v>2</v>
      </c>
      <c r="C31" s="60">
        <v>96</v>
      </c>
      <c r="D31" s="63">
        <v>-2</v>
      </c>
      <c r="E31" s="60">
        <f t="shared" si="0"/>
        <v>94</v>
      </c>
      <c r="F31" s="60" t="s">
        <v>101</v>
      </c>
    </row>
    <row r="32" spans="1:6" ht="22.9" customHeight="1">
      <c r="A32" s="61">
        <v>2</v>
      </c>
      <c r="B32" s="64" t="s">
        <v>90</v>
      </c>
      <c r="C32" s="60">
        <v>82</v>
      </c>
      <c r="D32" s="63">
        <v>-2</v>
      </c>
      <c r="E32" s="60">
        <f t="shared" si="0"/>
        <v>80</v>
      </c>
      <c r="F32" s="60" t="s">
        <v>101</v>
      </c>
    </row>
    <row r="33" spans="1:6" ht="22.9" customHeight="1">
      <c r="A33" s="61">
        <v>3</v>
      </c>
      <c r="B33" s="64" t="s">
        <v>5</v>
      </c>
      <c r="C33" s="60">
        <v>60</v>
      </c>
      <c r="D33" s="63"/>
      <c r="E33" s="60">
        <f t="shared" si="0"/>
        <v>60</v>
      </c>
      <c r="F33" s="60"/>
    </row>
    <row r="34" spans="1:6" ht="22.9" customHeight="1">
      <c r="A34" s="61">
        <v>4</v>
      </c>
      <c r="B34" s="64" t="s">
        <v>4</v>
      </c>
      <c r="C34" s="60">
        <v>56</v>
      </c>
      <c r="D34" s="63">
        <v>1</v>
      </c>
      <c r="E34" s="60">
        <f t="shared" si="0"/>
        <v>57</v>
      </c>
      <c r="F34" s="60" t="s">
        <v>123</v>
      </c>
    </row>
    <row r="35" spans="1:6" ht="22.9" customHeight="1">
      <c r="A35" s="68">
        <v>5</v>
      </c>
      <c r="B35" s="69" t="s">
        <v>3</v>
      </c>
      <c r="C35" s="70">
        <v>81</v>
      </c>
      <c r="D35" s="71">
        <v>-1</v>
      </c>
      <c r="E35" s="60">
        <f t="shared" si="0"/>
        <v>80</v>
      </c>
      <c r="F35" s="60" t="s">
        <v>78</v>
      </c>
    </row>
    <row r="36" spans="1:6" ht="22.9" customHeight="1">
      <c r="A36" s="68">
        <v>6</v>
      </c>
      <c r="B36" s="72" t="s">
        <v>1</v>
      </c>
      <c r="C36" s="70">
        <v>90</v>
      </c>
      <c r="D36" s="71">
        <v>-2</v>
      </c>
      <c r="E36" s="60">
        <f t="shared" si="0"/>
        <v>88</v>
      </c>
      <c r="F36" s="60" t="s">
        <v>101</v>
      </c>
    </row>
    <row r="37" spans="1:6" ht="22.9" customHeight="1">
      <c r="A37" s="68">
        <v>7</v>
      </c>
      <c r="B37" s="72" t="s">
        <v>47</v>
      </c>
      <c r="C37" s="70">
        <v>82</v>
      </c>
      <c r="D37" s="71"/>
      <c r="E37" s="60">
        <f t="shared" si="0"/>
        <v>82</v>
      </c>
      <c r="F37" s="60"/>
    </row>
    <row r="38" spans="1:6" ht="22.9" customHeight="1">
      <c r="A38" s="61">
        <v>8</v>
      </c>
      <c r="B38" s="62" t="s">
        <v>6</v>
      </c>
      <c r="C38" s="60">
        <v>84</v>
      </c>
      <c r="D38" s="63">
        <v>-2</v>
      </c>
      <c r="E38" s="60">
        <f t="shared" si="0"/>
        <v>82</v>
      </c>
      <c r="F38" s="60" t="s">
        <v>101</v>
      </c>
    </row>
  </sheetData>
  <mergeCells count="8">
    <mergeCell ref="A6:B6"/>
    <mergeCell ref="A1:F1"/>
    <mergeCell ref="A3:A5"/>
    <mergeCell ref="B3:B5"/>
    <mergeCell ref="C3:C5"/>
    <mergeCell ref="D3:D5"/>
    <mergeCell ref="E3:E5"/>
    <mergeCell ref="F3:F5"/>
  </mergeCells>
  <pageMargins left="0.39370078740157483" right="0.31496062992125984" top="0.51181102362204722" bottom="0.31496062992125984" header="0.31496062992125984" footer="0.31496062992125984"/>
  <pageSetup paperSize="9" orientation="portrait" r:id="rId1"/>
  <headerFooter differentFirst="1">
    <oddHeader>&amp;C&amp;P/&amp;N</oddHeader>
    <evenFooter>&amp;R&amp;14 2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9"/>
  <sheetViews>
    <sheetView tabSelected="1" topLeftCell="A13" zoomScale="85" zoomScaleNormal="85" workbookViewId="0">
      <selection activeCell="E18" sqref="E18"/>
    </sheetView>
  </sheetViews>
  <sheetFormatPr defaultColWidth="9.33203125" defaultRowHeight="16.5"/>
  <cols>
    <col min="1" max="1" width="6.5" style="18" customWidth="1"/>
    <col min="2" max="2" width="35.6640625" style="47" customWidth="1"/>
    <col min="3" max="3" width="12" style="47" customWidth="1"/>
    <col min="4" max="4" width="12" style="90" customWidth="1"/>
    <col min="5" max="5" width="12" style="18" customWidth="1"/>
    <col min="6" max="6" width="27.5" style="81" customWidth="1"/>
    <col min="7" max="8" width="9.33203125" style="18"/>
    <col min="9" max="9" width="9.6640625" style="18" bestFit="1" customWidth="1"/>
    <col min="10" max="16384" width="9.33203125" style="18"/>
  </cols>
  <sheetData>
    <row r="1" spans="1:10" ht="73.5" customHeight="1">
      <c r="A1" s="125" t="s">
        <v>143</v>
      </c>
      <c r="B1" s="125"/>
      <c r="C1" s="125"/>
      <c r="D1" s="125"/>
      <c r="E1" s="125"/>
      <c r="F1" s="125"/>
    </row>
    <row r="2" spans="1:10" ht="18.75" customHeight="1">
      <c r="A2" s="54"/>
      <c r="B2" s="54"/>
      <c r="C2" s="54"/>
      <c r="D2" s="54"/>
      <c r="E2" s="54"/>
      <c r="F2" s="78"/>
    </row>
    <row r="3" spans="1:10" ht="101.25" customHeight="1">
      <c r="A3" s="11" t="s">
        <v>37</v>
      </c>
      <c r="B3" s="11" t="s">
        <v>39</v>
      </c>
      <c r="C3" s="10" t="s">
        <v>92</v>
      </c>
      <c r="D3" s="10" t="s">
        <v>93</v>
      </c>
      <c r="E3" s="10" t="s">
        <v>89</v>
      </c>
      <c r="F3" s="11" t="s">
        <v>38</v>
      </c>
    </row>
    <row r="4" spans="1:10" ht="41.25" customHeight="1">
      <c r="A4" s="123" t="s">
        <v>124</v>
      </c>
      <c r="B4" s="124"/>
      <c r="C4" s="35">
        <f>C5+C17+C19+C21+C23+C49</f>
        <v>14399</v>
      </c>
      <c r="D4" s="35">
        <f t="shared" ref="D4" si="0">D5+D17+D19+D21+D23+D49</f>
        <v>-326</v>
      </c>
      <c r="E4" s="35">
        <f>E5+E17+E19+E21+E23+E49</f>
        <v>14073</v>
      </c>
      <c r="F4" s="111" t="s">
        <v>97</v>
      </c>
      <c r="I4" s="83"/>
      <c r="J4" s="83"/>
    </row>
    <row r="5" spans="1:10" ht="27.75" customHeight="1">
      <c r="A5" s="2" t="s">
        <v>0</v>
      </c>
      <c r="B5" s="41" t="s">
        <v>36</v>
      </c>
      <c r="C5" s="35">
        <f>C6+C7+C8</f>
        <v>9943</v>
      </c>
      <c r="D5" s="35">
        <f>D6+D7+D8</f>
        <v>-125</v>
      </c>
      <c r="E5" s="35">
        <f>E6+E7+E8</f>
        <v>9818</v>
      </c>
      <c r="F5" s="79"/>
      <c r="I5" s="83"/>
    </row>
    <row r="6" spans="1:10" ht="76.150000000000006" customHeight="1">
      <c r="A6" s="3">
        <v>1</v>
      </c>
      <c r="B6" s="42" t="s">
        <v>15</v>
      </c>
      <c r="C6" s="38">
        <v>1512</v>
      </c>
      <c r="D6" s="38">
        <v>-46</v>
      </c>
      <c r="E6" s="38">
        <f>C6+D6</f>
        <v>1466</v>
      </c>
      <c r="F6" s="79" t="s">
        <v>129</v>
      </c>
    </row>
    <row r="7" spans="1:10" ht="83.45" customHeight="1">
      <c r="A7" s="3">
        <v>2</v>
      </c>
      <c r="B7" s="42" t="s">
        <v>32</v>
      </c>
      <c r="C7" s="38">
        <v>125</v>
      </c>
      <c r="D7" s="38">
        <v>-125</v>
      </c>
      <c r="E7" s="38">
        <f>C7+D7</f>
        <v>0</v>
      </c>
      <c r="F7" s="79" t="s">
        <v>130</v>
      </c>
    </row>
    <row r="8" spans="1:10" ht="39.6" customHeight="1">
      <c r="A8" s="3">
        <v>3</v>
      </c>
      <c r="B8" s="42" t="s">
        <v>18</v>
      </c>
      <c r="C8" s="38">
        <f t="shared" ref="C8:D8" si="1">SUM(C9:C16)</f>
        <v>8306</v>
      </c>
      <c r="D8" s="38">
        <f t="shared" si="1"/>
        <v>46</v>
      </c>
      <c r="E8" s="38">
        <f>SUM(E9:E16)</f>
        <v>8352</v>
      </c>
      <c r="F8" s="79"/>
    </row>
    <row r="9" spans="1:10" ht="25.15" customHeight="1">
      <c r="A9" s="3" t="s">
        <v>40</v>
      </c>
      <c r="B9" s="15" t="s">
        <v>2</v>
      </c>
      <c r="C9" s="38">
        <v>924</v>
      </c>
      <c r="D9" s="38"/>
      <c r="E9" s="38">
        <f>C9+D9</f>
        <v>924</v>
      </c>
      <c r="F9" s="79"/>
    </row>
    <row r="10" spans="1:10" ht="25.15" customHeight="1">
      <c r="A10" s="3" t="s">
        <v>41</v>
      </c>
      <c r="B10" s="25" t="s">
        <v>90</v>
      </c>
      <c r="C10" s="38">
        <v>663</v>
      </c>
      <c r="D10" s="38"/>
      <c r="E10" s="38">
        <f t="shared" ref="E10:E16" si="2">C10+D10</f>
        <v>663</v>
      </c>
      <c r="F10" s="79"/>
    </row>
    <row r="11" spans="1:10" ht="25.15" customHeight="1">
      <c r="A11" s="3" t="s">
        <v>42</v>
      </c>
      <c r="B11" s="25" t="s">
        <v>5</v>
      </c>
      <c r="C11" s="38">
        <v>903</v>
      </c>
      <c r="D11" s="38"/>
      <c r="E11" s="38">
        <f t="shared" si="2"/>
        <v>903</v>
      </c>
      <c r="F11" s="79"/>
    </row>
    <row r="12" spans="1:10" ht="25.15" customHeight="1">
      <c r="A12" s="3" t="s">
        <v>43</v>
      </c>
      <c r="B12" s="25" t="s">
        <v>4</v>
      </c>
      <c r="C12" s="38">
        <v>985</v>
      </c>
      <c r="D12" s="38"/>
      <c r="E12" s="38">
        <f t="shared" si="2"/>
        <v>985</v>
      </c>
      <c r="F12" s="79"/>
      <c r="I12" s="83"/>
    </row>
    <row r="13" spans="1:10" ht="25.15" customHeight="1">
      <c r="A13" s="3" t="s">
        <v>44</v>
      </c>
      <c r="B13" s="25" t="s">
        <v>3</v>
      </c>
      <c r="C13" s="38">
        <v>1062</v>
      </c>
      <c r="D13" s="38"/>
      <c r="E13" s="38">
        <f t="shared" si="2"/>
        <v>1062</v>
      </c>
      <c r="F13" s="79"/>
    </row>
    <row r="14" spans="1:10" ht="25.15" customHeight="1">
      <c r="A14" s="3" t="s">
        <v>45</v>
      </c>
      <c r="B14" s="25" t="s">
        <v>1</v>
      </c>
      <c r="C14" s="38">
        <v>1826</v>
      </c>
      <c r="D14" s="38"/>
      <c r="E14" s="38">
        <f t="shared" si="2"/>
        <v>1826</v>
      </c>
      <c r="F14" s="79"/>
    </row>
    <row r="15" spans="1:10" ht="25.15" customHeight="1">
      <c r="A15" s="3" t="s">
        <v>46</v>
      </c>
      <c r="B15" s="25" t="s">
        <v>47</v>
      </c>
      <c r="C15" s="38">
        <v>871</v>
      </c>
      <c r="D15" s="38"/>
      <c r="E15" s="38">
        <f t="shared" si="2"/>
        <v>871</v>
      </c>
      <c r="F15" s="79"/>
    </row>
    <row r="16" spans="1:10" ht="78" customHeight="1">
      <c r="A16" s="3" t="s">
        <v>48</v>
      </c>
      <c r="B16" s="25" t="s">
        <v>6</v>
      </c>
      <c r="C16" s="38">
        <v>1072</v>
      </c>
      <c r="D16" s="49">
        <v>46</v>
      </c>
      <c r="E16" s="38">
        <f t="shared" si="2"/>
        <v>1118</v>
      </c>
      <c r="F16" s="79" t="s">
        <v>102</v>
      </c>
    </row>
    <row r="17" spans="1:9" ht="28.5" customHeight="1">
      <c r="A17" s="2" t="s">
        <v>10</v>
      </c>
      <c r="B17" s="30" t="s">
        <v>19</v>
      </c>
      <c r="C17" s="37">
        <f>C18</f>
        <v>2582</v>
      </c>
      <c r="D17" s="37">
        <f>D18</f>
        <v>-52</v>
      </c>
      <c r="E17" s="37">
        <f>E18</f>
        <v>2530</v>
      </c>
      <c r="F17" s="79"/>
    </row>
    <row r="18" spans="1:9" ht="48" customHeight="1">
      <c r="A18" s="2"/>
      <c r="B18" s="28" t="s">
        <v>56</v>
      </c>
      <c r="C18" s="49">
        <v>2582</v>
      </c>
      <c r="D18" s="49">
        <v>-52</v>
      </c>
      <c r="E18" s="49">
        <f>C18+D18</f>
        <v>2530</v>
      </c>
      <c r="F18" s="80" t="s">
        <v>103</v>
      </c>
      <c r="I18" s="83"/>
    </row>
    <row r="19" spans="1:9" ht="25.9" customHeight="1">
      <c r="A19" s="2" t="s">
        <v>20</v>
      </c>
      <c r="B19" s="43" t="s">
        <v>21</v>
      </c>
      <c r="C19" s="37">
        <f>C20</f>
        <v>23</v>
      </c>
      <c r="D19" s="37">
        <f>D20</f>
        <v>-3</v>
      </c>
      <c r="E19" s="37">
        <f>E20</f>
        <v>20</v>
      </c>
      <c r="F19" s="79"/>
    </row>
    <row r="20" spans="1:9" ht="27" customHeight="1">
      <c r="A20" s="2"/>
      <c r="B20" s="15" t="s">
        <v>55</v>
      </c>
      <c r="C20" s="38">
        <v>23</v>
      </c>
      <c r="D20" s="38">
        <v>-3</v>
      </c>
      <c r="E20" s="38">
        <f>C20+D20</f>
        <v>20</v>
      </c>
      <c r="F20" s="79" t="s">
        <v>75</v>
      </c>
    </row>
    <row r="21" spans="1:9" ht="40.9" customHeight="1">
      <c r="A21" s="2" t="s">
        <v>22</v>
      </c>
      <c r="B21" s="44" t="s">
        <v>23</v>
      </c>
      <c r="C21" s="35">
        <f>C22</f>
        <v>158</v>
      </c>
      <c r="D21" s="35">
        <f>D22</f>
        <v>-15</v>
      </c>
      <c r="E21" s="35">
        <f>E22</f>
        <v>143</v>
      </c>
      <c r="F21" s="79"/>
    </row>
    <row r="22" spans="1:9" ht="28.9" customHeight="1">
      <c r="A22" s="2"/>
      <c r="B22" s="25" t="s">
        <v>17</v>
      </c>
      <c r="C22" s="38">
        <v>158</v>
      </c>
      <c r="D22" s="38">
        <v>-15</v>
      </c>
      <c r="E22" s="38">
        <f>C22+D22</f>
        <v>143</v>
      </c>
      <c r="F22" s="79" t="s">
        <v>76</v>
      </c>
    </row>
    <row r="23" spans="1:9" s="53" customFormat="1" ht="28.9" customHeight="1">
      <c r="A23" s="50" t="s">
        <v>95</v>
      </c>
      <c r="B23" s="51" t="s">
        <v>25</v>
      </c>
      <c r="C23" s="52">
        <f>C24+C40</f>
        <v>1682</v>
      </c>
      <c r="D23" s="52">
        <f>D24+D40</f>
        <v>-120</v>
      </c>
      <c r="E23" s="52">
        <f>E24+E40</f>
        <v>1562</v>
      </c>
      <c r="F23" s="80"/>
    </row>
    <row r="24" spans="1:9" s="53" customFormat="1" ht="28.9" customHeight="1">
      <c r="A24" s="50" t="s">
        <v>26</v>
      </c>
      <c r="B24" s="51" t="s">
        <v>31</v>
      </c>
      <c r="C24" s="52">
        <f>SUM(C25:C39)</f>
        <v>1181</v>
      </c>
      <c r="D24" s="52">
        <f>SUM(D25:D39)</f>
        <v>-69</v>
      </c>
      <c r="E24" s="52">
        <f>SUM(E25:E39)</f>
        <v>1112</v>
      </c>
      <c r="F24" s="80"/>
    </row>
    <row r="25" spans="1:9" ht="85.9" customHeight="1">
      <c r="A25" s="3">
        <v>1</v>
      </c>
      <c r="B25" s="45" t="s">
        <v>7</v>
      </c>
      <c r="C25" s="49">
        <v>15</v>
      </c>
      <c r="D25" s="49">
        <v>-11</v>
      </c>
      <c r="E25" s="49">
        <f>C25+D25</f>
        <v>4</v>
      </c>
      <c r="F25" s="79" t="s">
        <v>104</v>
      </c>
    </row>
    <row r="26" spans="1:9" ht="24.6" customHeight="1">
      <c r="A26" s="3">
        <v>2</v>
      </c>
      <c r="B26" s="25" t="s">
        <v>8</v>
      </c>
      <c r="C26" s="49">
        <v>22</v>
      </c>
      <c r="D26" s="49"/>
      <c r="E26" s="49">
        <f t="shared" ref="E26:E39" si="3">C26+D26</f>
        <v>22</v>
      </c>
      <c r="F26" s="79"/>
    </row>
    <row r="27" spans="1:9" ht="24.6" customHeight="1">
      <c r="A27" s="3">
        <v>3</v>
      </c>
      <c r="B27" s="25" t="s">
        <v>13</v>
      </c>
      <c r="C27" s="49">
        <v>41</v>
      </c>
      <c r="D27" s="49">
        <v>-4</v>
      </c>
      <c r="E27" s="49">
        <f t="shared" si="3"/>
        <v>37</v>
      </c>
      <c r="F27" s="79" t="s">
        <v>77</v>
      </c>
    </row>
    <row r="28" spans="1:9" ht="24.6" customHeight="1">
      <c r="A28" s="3">
        <v>4</v>
      </c>
      <c r="B28" s="25" t="s">
        <v>9</v>
      </c>
      <c r="C28" s="49">
        <v>12</v>
      </c>
      <c r="D28" s="49">
        <v>-1</v>
      </c>
      <c r="E28" s="49">
        <f t="shared" si="3"/>
        <v>11</v>
      </c>
      <c r="F28" s="79" t="s">
        <v>78</v>
      </c>
    </row>
    <row r="29" spans="1:9" ht="24.6" customHeight="1">
      <c r="A29" s="3">
        <v>5</v>
      </c>
      <c r="B29" s="25" t="s">
        <v>11</v>
      </c>
      <c r="C29" s="49">
        <v>46</v>
      </c>
      <c r="D29" s="49">
        <v>-4</v>
      </c>
      <c r="E29" s="49">
        <f t="shared" si="3"/>
        <v>42</v>
      </c>
      <c r="F29" s="79" t="s">
        <v>77</v>
      </c>
    </row>
    <row r="30" spans="1:9" ht="40.9" customHeight="1">
      <c r="A30" s="3">
        <v>6</v>
      </c>
      <c r="B30" s="25" t="s">
        <v>34</v>
      </c>
      <c r="C30" s="49">
        <v>458</v>
      </c>
      <c r="D30" s="49">
        <v>-12</v>
      </c>
      <c r="E30" s="49">
        <f t="shared" si="3"/>
        <v>446</v>
      </c>
      <c r="F30" s="79" t="s">
        <v>79</v>
      </c>
    </row>
    <row r="31" spans="1:9" ht="26.45" customHeight="1">
      <c r="A31" s="3">
        <v>7</v>
      </c>
      <c r="B31" s="46" t="s">
        <v>12</v>
      </c>
      <c r="C31" s="49">
        <v>25</v>
      </c>
      <c r="D31" s="49">
        <v>-3</v>
      </c>
      <c r="E31" s="49">
        <f t="shared" si="3"/>
        <v>22</v>
      </c>
      <c r="F31" s="79" t="s">
        <v>75</v>
      </c>
    </row>
    <row r="32" spans="1:9" ht="26.45" customHeight="1">
      <c r="A32" s="3">
        <v>8</v>
      </c>
      <c r="B32" s="28" t="s">
        <v>33</v>
      </c>
      <c r="C32" s="49">
        <v>201</v>
      </c>
      <c r="D32" s="49">
        <v>-11</v>
      </c>
      <c r="E32" s="49">
        <f t="shared" si="3"/>
        <v>190</v>
      </c>
      <c r="F32" s="79" t="s">
        <v>80</v>
      </c>
    </row>
    <row r="33" spans="1:9" ht="79.5" customHeight="1">
      <c r="A33" s="3">
        <v>9</v>
      </c>
      <c r="B33" s="15" t="s">
        <v>16</v>
      </c>
      <c r="C33" s="49">
        <v>8</v>
      </c>
      <c r="D33" s="49">
        <v>12</v>
      </c>
      <c r="E33" s="49">
        <f t="shared" si="3"/>
        <v>20</v>
      </c>
      <c r="F33" s="79" t="s">
        <v>105</v>
      </c>
    </row>
    <row r="34" spans="1:9" ht="61.15" customHeight="1">
      <c r="A34" s="3">
        <v>10</v>
      </c>
      <c r="B34" s="15" t="s">
        <v>32</v>
      </c>
      <c r="C34" s="49">
        <v>58</v>
      </c>
      <c r="D34" s="49">
        <v>11</v>
      </c>
      <c r="E34" s="49">
        <f t="shared" si="3"/>
        <v>69</v>
      </c>
      <c r="F34" s="80" t="s">
        <v>106</v>
      </c>
    </row>
    <row r="35" spans="1:9" ht="64.900000000000006" customHeight="1">
      <c r="A35" s="3">
        <v>11</v>
      </c>
      <c r="B35" s="15" t="s">
        <v>71</v>
      </c>
      <c r="C35" s="38">
        <v>26</v>
      </c>
      <c r="D35" s="38">
        <v>-26</v>
      </c>
      <c r="E35" s="49">
        <f t="shared" si="3"/>
        <v>0</v>
      </c>
      <c r="F35" s="79" t="s">
        <v>81</v>
      </c>
    </row>
    <row r="36" spans="1:9" ht="60" customHeight="1">
      <c r="A36" s="3">
        <v>12</v>
      </c>
      <c r="B36" s="15" t="s">
        <v>132</v>
      </c>
      <c r="C36" s="49">
        <v>102</v>
      </c>
      <c r="D36" s="49">
        <v>-102</v>
      </c>
      <c r="E36" s="49">
        <f t="shared" si="3"/>
        <v>0</v>
      </c>
      <c r="F36" s="80" t="s">
        <v>141</v>
      </c>
    </row>
    <row r="37" spans="1:9" ht="44.45" customHeight="1">
      <c r="A37" s="3">
        <v>13</v>
      </c>
      <c r="B37" s="28" t="s">
        <v>27</v>
      </c>
      <c r="C37" s="38">
        <v>37</v>
      </c>
      <c r="D37" s="38">
        <v>-3</v>
      </c>
      <c r="E37" s="49">
        <f t="shared" si="3"/>
        <v>34</v>
      </c>
      <c r="F37" s="79" t="s">
        <v>75</v>
      </c>
    </row>
    <row r="38" spans="1:9" ht="44.45" customHeight="1">
      <c r="A38" s="3">
        <v>14</v>
      </c>
      <c r="B38" s="28" t="s">
        <v>35</v>
      </c>
      <c r="C38" s="38">
        <v>20</v>
      </c>
      <c r="D38" s="38"/>
      <c r="E38" s="49">
        <f t="shared" si="3"/>
        <v>20</v>
      </c>
      <c r="F38" s="79"/>
    </row>
    <row r="39" spans="1:9" ht="82.15" customHeight="1">
      <c r="A39" s="3">
        <v>15</v>
      </c>
      <c r="B39" s="15" t="s">
        <v>131</v>
      </c>
      <c r="C39" s="38">
        <v>110</v>
      </c>
      <c r="D39" s="38">
        <f>125-40</f>
        <v>85</v>
      </c>
      <c r="E39" s="49">
        <f t="shared" si="3"/>
        <v>195</v>
      </c>
      <c r="F39" s="79" t="s">
        <v>120</v>
      </c>
      <c r="I39" s="83"/>
    </row>
    <row r="40" spans="1:9" ht="24" customHeight="1">
      <c r="A40" s="2" t="s">
        <v>29</v>
      </c>
      <c r="B40" s="43" t="s">
        <v>30</v>
      </c>
      <c r="C40" s="37">
        <f>SUM(C41:C48)</f>
        <v>501</v>
      </c>
      <c r="D40" s="37">
        <f>SUM(D41:D48)</f>
        <v>-51</v>
      </c>
      <c r="E40" s="37">
        <f>SUM(E41:E48)</f>
        <v>450</v>
      </c>
      <c r="F40" s="79"/>
    </row>
    <row r="41" spans="1:9" ht="27.75" customHeight="1">
      <c r="A41" s="3">
        <v>1</v>
      </c>
      <c r="B41" s="15" t="s">
        <v>2</v>
      </c>
      <c r="C41" s="38">
        <v>52</v>
      </c>
      <c r="D41" s="38">
        <v>-5</v>
      </c>
      <c r="E41" s="38">
        <f>C41+D41</f>
        <v>47</v>
      </c>
      <c r="F41" s="82" t="s">
        <v>82</v>
      </c>
    </row>
    <row r="42" spans="1:9" ht="27.75" customHeight="1">
      <c r="A42" s="3">
        <v>2</v>
      </c>
      <c r="B42" s="25" t="s">
        <v>90</v>
      </c>
      <c r="C42" s="38">
        <v>77</v>
      </c>
      <c r="D42" s="38">
        <v>-4</v>
      </c>
      <c r="E42" s="38">
        <f t="shared" ref="E42:E49" si="4">C42+D42</f>
        <v>73</v>
      </c>
      <c r="F42" s="82" t="s">
        <v>83</v>
      </c>
    </row>
    <row r="43" spans="1:9" ht="27.75" customHeight="1">
      <c r="A43" s="3">
        <v>3</v>
      </c>
      <c r="B43" s="25" t="s">
        <v>5</v>
      </c>
      <c r="C43" s="38">
        <v>54</v>
      </c>
      <c r="D43" s="38">
        <v>-3</v>
      </c>
      <c r="E43" s="38">
        <f t="shared" si="4"/>
        <v>51</v>
      </c>
      <c r="F43" s="82" t="s">
        <v>84</v>
      </c>
    </row>
    <row r="44" spans="1:9" ht="27.75" customHeight="1">
      <c r="A44" s="3">
        <v>4</v>
      </c>
      <c r="B44" s="25" t="s">
        <v>4</v>
      </c>
      <c r="C44" s="38">
        <v>45</v>
      </c>
      <c r="D44" s="38">
        <v>-2</v>
      </c>
      <c r="E44" s="38">
        <f t="shared" si="4"/>
        <v>43</v>
      </c>
      <c r="F44" s="82" t="s">
        <v>85</v>
      </c>
    </row>
    <row r="45" spans="1:9" ht="27.75" customHeight="1">
      <c r="A45" s="3">
        <v>5</v>
      </c>
      <c r="B45" s="25" t="s">
        <v>3</v>
      </c>
      <c r="C45" s="38">
        <v>71</v>
      </c>
      <c r="D45" s="38">
        <v>-9</v>
      </c>
      <c r="E45" s="38">
        <f t="shared" si="4"/>
        <v>62</v>
      </c>
      <c r="F45" s="82" t="s">
        <v>94</v>
      </c>
    </row>
    <row r="46" spans="1:9" ht="27.75" customHeight="1">
      <c r="A46" s="3">
        <v>6</v>
      </c>
      <c r="B46" s="25" t="s">
        <v>1</v>
      </c>
      <c r="C46" s="38">
        <v>63</v>
      </c>
      <c r="D46" s="38">
        <v>-14</v>
      </c>
      <c r="E46" s="38">
        <f t="shared" si="4"/>
        <v>49</v>
      </c>
      <c r="F46" s="82" t="s">
        <v>86</v>
      </c>
    </row>
    <row r="47" spans="1:9" ht="27.75" customHeight="1">
      <c r="A47" s="3">
        <v>7</v>
      </c>
      <c r="B47" s="25" t="s">
        <v>47</v>
      </c>
      <c r="C47" s="38">
        <v>79</v>
      </c>
      <c r="D47" s="38">
        <v>-8</v>
      </c>
      <c r="E47" s="38">
        <f t="shared" si="4"/>
        <v>71</v>
      </c>
      <c r="F47" s="82" t="s">
        <v>87</v>
      </c>
    </row>
    <row r="48" spans="1:9" ht="27.75" customHeight="1">
      <c r="A48" s="3">
        <v>8</v>
      </c>
      <c r="B48" s="25" t="s">
        <v>6</v>
      </c>
      <c r="C48" s="38">
        <v>60</v>
      </c>
      <c r="D48" s="38">
        <v>-6</v>
      </c>
      <c r="E48" s="38">
        <f t="shared" si="4"/>
        <v>54</v>
      </c>
      <c r="F48" s="82" t="s">
        <v>88</v>
      </c>
    </row>
    <row r="49" spans="1:6" s="91" customFormat="1" ht="57" customHeight="1">
      <c r="A49" s="2" t="s">
        <v>24</v>
      </c>
      <c r="B49" s="44" t="s">
        <v>96</v>
      </c>
      <c r="C49" s="2">
        <v>11</v>
      </c>
      <c r="D49" s="2">
        <v>-11</v>
      </c>
      <c r="E49" s="2">
        <f t="shared" si="4"/>
        <v>0</v>
      </c>
      <c r="F49" s="82" t="s">
        <v>107</v>
      </c>
    </row>
  </sheetData>
  <mergeCells count="2">
    <mergeCell ref="A4:B4"/>
    <mergeCell ref="A1:F1"/>
  </mergeCells>
  <printOptions horizontalCentered="1"/>
  <pageMargins left="0.39370078740157483" right="0.31496062992125984" top="0.51181102362204722" bottom="0.35433070866141736" header="0.23622047244094491" footer="0.31496062992125984"/>
  <pageSetup paperSize="9" orientation="portrait" useFirstPageNumber="1" r:id="rId1"/>
  <headerFooter differentFirst="1">
    <oddHeader>&amp;C&amp;P/&amp;N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6"/>
  <sheetViews>
    <sheetView topLeftCell="A25" zoomScale="85" zoomScaleNormal="85" workbookViewId="0">
      <selection activeCell="C28" sqref="C28"/>
    </sheetView>
  </sheetViews>
  <sheetFormatPr defaultColWidth="9.33203125" defaultRowHeight="16.5"/>
  <cols>
    <col min="1" max="1" width="8.1640625" style="19" customWidth="1"/>
    <col min="2" max="2" width="45.5" style="20" customWidth="1"/>
    <col min="3" max="3" width="11.33203125" style="20" customWidth="1"/>
    <col min="4" max="5" width="11.33203125" style="19" customWidth="1"/>
    <col min="6" max="6" width="15.5" style="19" customWidth="1"/>
    <col min="7" max="7" width="9.33203125" style="19"/>
    <col min="8" max="16384" width="9.33203125" style="18"/>
  </cols>
  <sheetData>
    <row r="1" spans="1:7" ht="111" customHeight="1">
      <c r="A1" s="125" t="s">
        <v>144</v>
      </c>
      <c r="B1" s="125"/>
      <c r="C1" s="125"/>
      <c r="D1" s="125"/>
      <c r="E1" s="125"/>
      <c r="F1" s="125"/>
      <c r="G1" s="17"/>
    </row>
    <row r="2" spans="1:7" ht="11.25" customHeight="1"/>
    <row r="3" spans="1:7" ht="87.75" customHeight="1">
      <c r="A3" s="12" t="s">
        <v>37</v>
      </c>
      <c r="B3" s="12" t="s">
        <v>39</v>
      </c>
      <c r="C3" s="12" t="s">
        <v>98</v>
      </c>
      <c r="D3" s="12" t="s">
        <v>99</v>
      </c>
      <c r="E3" s="2" t="s">
        <v>100</v>
      </c>
      <c r="F3" s="12" t="s">
        <v>38</v>
      </c>
    </row>
    <row r="4" spans="1:7" ht="43.5" customHeight="1">
      <c r="A4" s="126" t="s">
        <v>50</v>
      </c>
      <c r="B4" s="127"/>
      <c r="C4" s="22">
        <f>C5+C28</f>
        <v>133</v>
      </c>
      <c r="D4" s="22">
        <f>D5+D28</f>
        <v>-1</v>
      </c>
      <c r="E4" s="22">
        <f>E5+E28</f>
        <v>132</v>
      </c>
      <c r="F4" s="79" t="s">
        <v>108</v>
      </c>
    </row>
    <row r="5" spans="1:7" ht="21.75" customHeight="1">
      <c r="A5" s="23" t="s">
        <v>0</v>
      </c>
      <c r="B5" s="24" t="s">
        <v>51</v>
      </c>
      <c r="C5" s="23">
        <f>SUM(C6:C27)</f>
        <v>101</v>
      </c>
      <c r="D5" s="23">
        <f t="shared" ref="D5" si="0">SUM(D6:D27)</f>
        <v>-2</v>
      </c>
      <c r="E5" s="23">
        <f>SUM(E6:E27)</f>
        <v>99</v>
      </c>
      <c r="F5" s="2"/>
    </row>
    <row r="6" spans="1:7" ht="27.75" customHeight="1">
      <c r="A6" s="3">
        <v>1</v>
      </c>
      <c r="B6" s="25" t="s">
        <v>52</v>
      </c>
      <c r="C6" s="3">
        <v>5</v>
      </c>
      <c r="D6" s="3"/>
      <c r="E6" s="3">
        <f>C6+D6</f>
        <v>5</v>
      </c>
      <c r="F6" s="3"/>
    </row>
    <row r="7" spans="1:7" ht="27.75" customHeight="1">
      <c r="A7" s="3">
        <v>2</v>
      </c>
      <c r="B7" s="15" t="s">
        <v>7</v>
      </c>
      <c r="C7" s="3">
        <v>12</v>
      </c>
      <c r="D7" s="7"/>
      <c r="E7" s="3">
        <f t="shared" ref="E7:E27" si="1">C7+D7</f>
        <v>12</v>
      </c>
      <c r="F7" s="3"/>
    </row>
    <row r="8" spans="1:7" ht="46.15" customHeight="1">
      <c r="A8" s="3">
        <v>3</v>
      </c>
      <c r="B8" s="27" t="s">
        <v>8</v>
      </c>
      <c r="C8" s="26">
        <v>6</v>
      </c>
      <c r="D8" s="92">
        <v>-1</v>
      </c>
      <c r="E8" s="3">
        <f t="shared" si="1"/>
        <v>5</v>
      </c>
      <c r="F8" s="79" t="s">
        <v>133</v>
      </c>
    </row>
    <row r="9" spans="1:7" ht="27" customHeight="1">
      <c r="A9" s="3">
        <v>4</v>
      </c>
      <c r="B9" s="15" t="s">
        <v>13</v>
      </c>
      <c r="C9" s="3">
        <v>4</v>
      </c>
      <c r="D9" s="7"/>
      <c r="E9" s="3">
        <f t="shared" si="1"/>
        <v>4</v>
      </c>
      <c r="F9" s="3"/>
    </row>
    <row r="10" spans="1:7" ht="27" customHeight="1">
      <c r="A10" s="3">
        <v>5</v>
      </c>
      <c r="B10" s="15" t="s">
        <v>53</v>
      </c>
      <c r="C10" s="3">
        <v>4</v>
      </c>
      <c r="D10" s="7"/>
      <c r="E10" s="3">
        <f t="shared" si="1"/>
        <v>4</v>
      </c>
      <c r="F10" s="3"/>
    </row>
    <row r="11" spans="1:7" ht="27" customHeight="1">
      <c r="A11" s="3">
        <v>6</v>
      </c>
      <c r="B11" s="15" t="s">
        <v>9</v>
      </c>
      <c r="C11" s="3">
        <v>4</v>
      </c>
      <c r="D11" s="7"/>
      <c r="E11" s="3">
        <f t="shared" si="1"/>
        <v>4</v>
      </c>
      <c r="F11" s="3"/>
    </row>
    <row r="12" spans="1:7" ht="27" customHeight="1">
      <c r="A12" s="3">
        <v>7</v>
      </c>
      <c r="B12" s="15" t="s">
        <v>11</v>
      </c>
      <c r="C12" s="3">
        <v>4</v>
      </c>
      <c r="D12" s="7"/>
      <c r="E12" s="3">
        <f t="shared" si="1"/>
        <v>4</v>
      </c>
      <c r="F12" s="3"/>
    </row>
    <row r="13" spans="1:7" ht="33">
      <c r="A13" s="3">
        <v>8</v>
      </c>
      <c r="B13" s="28" t="s">
        <v>34</v>
      </c>
      <c r="C13" s="3">
        <v>7</v>
      </c>
      <c r="D13" s="89"/>
      <c r="E13" s="3">
        <f t="shared" si="1"/>
        <v>7</v>
      </c>
      <c r="F13" s="3"/>
    </row>
    <row r="14" spans="1:7" ht="49.15" customHeight="1">
      <c r="A14" s="3">
        <v>9</v>
      </c>
      <c r="B14" s="15" t="s">
        <v>12</v>
      </c>
      <c r="C14" s="3">
        <v>4</v>
      </c>
      <c r="D14" s="7">
        <v>1</v>
      </c>
      <c r="E14" s="3">
        <f t="shared" si="1"/>
        <v>5</v>
      </c>
      <c r="F14" s="79" t="s">
        <v>134</v>
      </c>
    </row>
    <row r="15" spans="1:7" ht="27.75" customHeight="1">
      <c r="A15" s="3">
        <v>10</v>
      </c>
      <c r="B15" s="15" t="s">
        <v>14</v>
      </c>
      <c r="C15" s="3">
        <v>4</v>
      </c>
      <c r="D15" s="7"/>
      <c r="E15" s="3">
        <f t="shared" si="1"/>
        <v>4</v>
      </c>
      <c r="F15" s="3"/>
    </row>
    <row r="16" spans="1:7" ht="27.75" customHeight="1">
      <c r="A16" s="3">
        <v>11</v>
      </c>
      <c r="B16" s="15" t="s">
        <v>33</v>
      </c>
      <c r="C16" s="3">
        <v>6</v>
      </c>
      <c r="D16" s="7"/>
      <c r="E16" s="3">
        <f t="shared" si="1"/>
        <v>6</v>
      </c>
      <c r="F16" s="3"/>
    </row>
    <row r="17" spans="1:6" ht="27.75" customHeight="1">
      <c r="A17" s="3">
        <v>12</v>
      </c>
      <c r="B17" s="15" t="s">
        <v>54</v>
      </c>
      <c r="C17" s="3">
        <v>4</v>
      </c>
      <c r="D17" s="7"/>
      <c r="E17" s="3">
        <f t="shared" si="1"/>
        <v>4</v>
      </c>
      <c r="F17" s="3"/>
    </row>
    <row r="18" spans="1:6" ht="67.900000000000006" customHeight="1">
      <c r="A18" s="3">
        <v>13</v>
      </c>
      <c r="B18" s="15" t="s">
        <v>32</v>
      </c>
      <c r="C18" s="3">
        <v>5</v>
      </c>
      <c r="D18" s="7">
        <v>-1</v>
      </c>
      <c r="E18" s="3">
        <f t="shared" si="1"/>
        <v>4</v>
      </c>
      <c r="F18" s="79" t="s">
        <v>109</v>
      </c>
    </row>
    <row r="19" spans="1:6" ht="28.9" customHeight="1">
      <c r="A19" s="3">
        <v>14</v>
      </c>
      <c r="B19" s="15" t="s">
        <v>17</v>
      </c>
      <c r="C19" s="3">
        <v>4</v>
      </c>
      <c r="D19" s="7"/>
      <c r="E19" s="3">
        <f t="shared" si="1"/>
        <v>4</v>
      </c>
      <c r="F19" s="3"/>
    </row>
    <row r="20" spans="1:6" ht="28.9" customHeight="1">
      <c r="A20" s="3">
        <v>15</v>
      </c>
      <c r="B20" s="15" t="s">
        <v>55</v>
      </c>
      <c r="C20" s="3">
        <v>4</v>
      </c>
      <c r="D20" s="7"/>
      <c r="E20" s="3">
        <f t="shared" si="1"/>
        <v>4</v>
      </c>
      <c r="F20" s="3"/>
    </row>
    <row r="21" spans="1:6" ht="28.9" customHeight="1">
      <c r="A21" s="3">
        <v>16</v>
      </c>
      <c r="B21" s="15" t="s">
        <v>15</v>
      </c>
      <c r="C21" s="3">
        <v>5</v>
      </c>
      <c r="D21" s="7">
        <v>-1</v>
      </c>
      <c r="E21" s="3">
        <f t="shared" si="1"/>
        <v>4</v>
      </c>
      <c r="F21" s="79" t="s">
        <v>110</v>
      </c>
    </row>
    <row r="22" spans="1:6" ht="28.9" customHeight="1">
      <c r="A22" s="3">
        <v>17</v>
      </c>
      <c r="B22" s="15" t="s">
        <v>56</v>
      </c>
      <c r="C22" s="3">
        <v>5</v>
      </c>
      <c r="D22" s="7"/>
      <c r="E22" s="3">
        <f t="shared" si="1"/>
        <v>5</v>
      </c>
      <c r="F22" s="3"/>
    </row>
    <row r="23" spans="1:6" ht="28.9" customHeight="1">
      <c r="A23" s="3">
        <v>18</v>
      </c>
      <c r="B23" s="15" t="s">
        <v>57</v>
      </c>
      <c r="C23" s="3">
        <v>5</v>
      </c>
      <c r="D23" s="7"/>
      <c r="E23" s="3">
        <f t="shared" si="1"/>
        <v>5</v>
      </c>
      <c r="F23" s="3"/>
    </row>
    <row r="24" spans="1:6" ht="28.9" customHeight="1">
      <c r="A24" s="3">
        <v>19</v>
      </c>
      <c r="B24" s="15" t="s">
        <v>58</v>
      </c>
      <c r="C24" s="3">
        <v>4</v>
      </c>
      <c r="D24" s="7"/>
      <c r="E24" s="3">
        <f t="shared" si="1"/>
        <v>4</v>
      </c>
      <c r="F24" s="3"/>
    </row>
    <row r="25" spans="1:6" ht="28.9" customHeight="1">
      <c r="A25" s="3">
        <v>20</v>
      </c>
      <c r="B25" s="15" t="s">
        <v>126</v>
      </c>
      <c r="C25" s="3">
        <v>3</v>
      </c>
      <c r="D25" s="7"/>
      <c r="E25" s="3">
        <f t="shared" si="1"/>
        <v>3</v>
      </c>
      <c r="F25" s="3"/>
    </row>
    <row r="26" spans="1:6" ht="28.9" customHeight="1">
      <c r="A26" s="3">
        <v>21</v>
      </c>
      <c r="B26" s="15" t="s">
        <v>28</v>
      </c>
      <c r="C26" s="3">
        <v>1</v>
      </c>
      <c r="D26" s="7"/>
      <c r="E26" s="3">
        <f t="shared" si="1"/>
        <v>1</v>
      </c>
      <c r="F26" s="3"/>
    </row>
    <row r="27" spans="1:6" ht="49.9" customHeight="1">
      <c r="A27" s="3">
        <v>22</v>
      </c>
      <c r="B27" s="15" t="s">
        <v>135</v>
      </c>
      <c r="C27" s="3">
        <v>1</v>
      </c>
      <c r="D27" s="7"/>
      <c r="E27" s="3">
        <f t="shared" si="1"/>
        <v>1</v>
      </c>
      <c r="F27" s="3"/>
    </row>
    <row r="28" spans="1:6" ht="27.75" customHeight="1">
      <c r="A28" s="29" t="s">
        <v>10</v>
      </c>
      <c r="B28" s="30" t="s">
        <v>59</v>
      </c>
      <c r="C28" s="31">
        <f>SUM(C29:C36)</f>
        <v>32</v>
      </c>
      <c r="D28" s="31">
        <f>SUM(D29:D36)</f>
        <v>1</v>
      </c>
      <c r="E28" s="31">
        <f>SUM(E29:E36)</f>
        <v>33</v>
      </c>
      <c r="F28" s="2"/>
    </row>
    <row r="29" spans="1:6" ht="27.75" customHeight="1">
      <c r="A29" s="3">
        <v>1</v>
      </c>
      <c r="B29" s="15" t="s">
        <v>2</v>
      </c>
      <c r="C29" s="32">
        <v>4</v>
      </c>
      <c r="D29" s="7"/>
      <c r="E29" s="32">
        <f>C29+D29</f>
        <v>4</v>
      </c>
      <c r="F29" s="33"/>
    </row>
    <row r="30" spans="1:6" ht="27.75" customHeight="1">
      <c r="A30" s="3">
        <v>2</v>
      </c>
      <c r="B30" s="25" t="s">
        <v>90</v>
      </c>
      <c r="C30" s="32">
        <v>4</v>
      </c>
      <c r="D30" s="3"/>
      <c r="E30" s="32">
        <f t="shared" ref="E30:E36" si="2">C30+D30</f>
        <v>4</v>
      </c>
      <c r="F30" s="33"/>
    </row>
    <row r="31" spans="1:6" ht="27.75" customHeight="1">
      <c r="A31" s="3">
        <v>3</v>
      </c>
      <c r="B31" s="15" t="s">
        <v>5</v>
      </c>
      <c r="C31" s="32">
        <v>4</v>
      </c>
      <c r="D31" s="7"/>
      <c r="E31" s="32">
        <f t="shared" si="2"/>
        <v>4</v>
      </c>
      <c r="F31" s="33"/>
    </row>
    <row r="32" spans="1:6" ht="27.75" customHeight="1">
      <c r="A32" s="3">
        <v>4</v>
      </c>
      <c r="B32" s="15" t="s">
        <v>4</v>
      </c>
      <c r="C32" s="32">
        <v>4</v>
      </c>
      <c r="D32" s="7"/>
      <c r="E32" s="32">
        <f t="shared" si="2"/>
        <v>4</v>
      </c>
      <c r="F32" s="33"/>
    </row>
    <row r="33" spans="1:6" ht="27.75" customHeight="1">
      <c r="A33" s="3">
        <v>5</v>
      </c>
      <c r="B33" s="15" t="s">
        <v>3</v>
      </c>
      <c r="C33" s="32">
        <v>4</v>
      </c>
      <c r="D33" s="7"/>
      <c r="E33" s="32">
        <f t="shared" si="2"/>
        <v>4</v>
      </c>
      <c r="F33" s="33"/>
    </row>
    <row r="34" spans="1:6" ht="27.75" customHeight="1">
      <c r="A34" s="3">
        <v>6</v>
      </c>
      <c r="B34" s="25" t="s">
        <v>1</v>
      </c>
      <c r="C34" s="32">
        <v>4</v>
      </c>
      <c r="D34" s="3"/>
      <c r="E34" s="32">
        <f t="shared" si="2"/>
        <v>4</v>
      </c>
      <c r="F34" s="33"/>
    </row>
    <row r="35" spans="1:6" ht="27.75" customHeight="1">
      <c r="A35" s="3">
        <v>7</v>
      </c>
      <c r="B35" s="25" t="s">
        <v>47</v>
      </c>
      <c r="C35" s="32">
        <v>4</v>
      </c>
      <c r="D35" s="3">
        <v>1</v>
      </c>
      <c r="E35" s="32">
        <f t="shared" si="2"/>
        <v>5</v>
      </c>
      <c r="F35" s="84" t="s">
        <v>111</v>
      </c>
    </row>
    <row r="36" spans="1:6" ht="27.75" customHeight="1">
      <c r="A36" s="3">
        <v>8</v>
      </c>
      <c r="B36" s="25" t="s">
        <v>6</v>
      </c>
      <c r="C36" s="32">
        <v>4</v>
      </c>
      <c r="D36" s="3"/>
      <c r="E36" s="32">
        <f t="shared" si="2"/>
        <v>4</v>
      </c>
      <c r="F36" s="84"/>
    </row>
  </sheetData>
  <mergeCells count="2">
    <mergeCell ref="A4:B4"/>
    <mergeCell ref="A1:F1"/>
  </mergeCells>
  <phoneticPr fontId="45" type="noConversion"/>
  <printOptions horizontalCentered="1"/>
  <pageMargins left="0.39370078740157483" right="0.39370078740157483" top="0.55118110236220474" bottom="0.39370078740157483" header="0.27559055118110237" footer="0.31496062992125984"/>
  <pageSetup paperSize="9" orientation="portrait" r:id="rId1"/>
  <headerFooter differentFirst="1">
    <oddHeader>&amp;C&amp;P/&amp;N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7"/>
  <sheetViews>
    <sheetView zoomScale="85" zoomScaleNormal="85" workbookViewId="0">
      <selection activeCell="I7" sqref="I7"/>
    </sheetView>
  </sheetViews>
  <sheetFormatPr defaultColWidth="9.33203125" defaultRowHeight="16.5"/>
  <cols>
    <col min="1" max="1" width="6.33203125" style="18" bestFit="1" customWidth="1"/>
    <col min="2" max="2" width="44.6640625" style="47" customWidth="1"/>
    <col min="3" max="3" width="12.33203125" style="18" customWidth="1"/>
    <col min="4" max="4" width="12.33203125" style="101" customWidth="1"/>
    <col min="5" max="5" width="12.33203125" style="18" customWidth="1"/>
    <col min="6" max="6" width="20.33203125" style="81" customWidth="1"/>
    <col min="7" max="7" width="9.33203125" style="18"/>
    <col min="8" max="8" width="23.1640625" style="18" customWidth="1"/>
    <col min="9" max="9" width="9.33203125" style="18"/>
    <col min="10" max="10" width="17.33203125" style="18" bestFit="1" customWidth="1"/>
    <col min="11" max="16384" width="9.33203125" style="18"/>
  </cols>
  <sheetData>
    <row r="1" spans="1:10" ht="108.75" customHeight="1">
      <c r="A1" s="125" t="s">
        <v>145</v>
      </c>
      <c r="B1" s="125"/>
      <c r="C1" s="125"/>
      <c r="D1" s="125"/>
      <c r="E1" s="125"/>
      <c r="F1" s="125"/>
    </row>
    <row r="2" spans="1:10">
      <c r="A2" s="128"/>
      <c r="B2" s="128"/>
      <c r="C2" s="34"/>
      <c r="D2" s="93"/>
      <c r="E2" s="34"/>
      <c r="F2" s="86"/>
    </row>
    <row r="3" spans="1:10" ht="71.45" customHeight="1">
      <c r="A3" s="11" t="s">
        <v>37</v>
      </c>
      <c r="B3" s="11" t="s">
        <v>39</v>
      </c>
      <c r="C3" s="12" t="s">
        <v>98</v>
      </c>
      <c r="D3" s="94" t="s">
        <v>99</v>
      </c>
      <c r="E3" s="2" t="s">
        <v>100</v>
      </c>
      <c r="F3" s="10" t="s">
        <v>38</v>
      </c>
    </row>
    <row r="4" spans="1:10" s="21" customFormat="1" ht="41.25" customHeight="1">
      <c r="A4" s="123" t="s">
        <v>125</v>
      </c>
      <c r="B4" s="124"/>
      <c r="C4" s="35">
        <f>SUM(C5,C17,C19,C21,C23)</f>
        <v>741</v>
      </c>
      <c r="D4" s="95">
        <f>SUM(D5,D17,D19,D21,D23)</f>
        <v>-12</v>
      </c>
      <c r="E4" s="35">
        <f>SUM(E5,E17,E19,E21,E23)</f>
        <v>729</v>
      </c>
      <c r="F4" s="48" t="s">
        <v>112</v>
      </c>
    </row>
    <row r="5" spans="1:10" s="21" customFormat="1" ht="27.75" customHeight="1">
      <c r="A5" s="2" t="s">
        <v>0</v>
      </c>
      <c r="B5" s="41" t="s">
        <v>36</v>
      </c>
      <c r="C5" s="35">
        <f>SUM(C6:C8)</f>
        <v>565</v>
      </c>
      <c r="D5" s="95">
        <f>SUM(D6:D8)</f>
        <v>-13</v>
      </c>
      <c r="E5" s="35">
        <f>SUM(E6:E8)</f>
        <v>552</v>
      </c>
      <c r="F5" s="48"/>
    </row>
    <row r="6" spans="1:10" s="21" customFormat="1" ht="27.75" customHeight="1">
      <c r="A6" s="3">
        <v>1</v>
      </c>
      <c r="B6" s="42" t="s">
        <v>15</v>
      </c>
      <c r="C6" s="39">
        <v>87</v>
      </c>
      <c r="D6" s="96"/>
      <c r="E6" s="39">
        <f>C6+D6</f>
        <v>87</v>
      </c>
      <c r="F6" s="48"/>
    </row>
    <row r="7" spans="1:10" s="21" customFormat="1" ht="94.9" customHeight="1">
      <c r="A7" s="3">
        <v>2</v>
      </c>
      <c r="B7" s="42" t="s">
        <v>32</v>
      </c>
      <c r="C7" s="39">
        <v>13</v>
      </c>
      <c r="D7" s="96">
        <v>-13</v>
      </c>
      <c r="E7" s="39">
        <f>C7+D7</f>
        <v>0</v>
      </c>
      <c r="F7" s="79" t="s">
        <v>136</v>
      </c>
    </row>
    <row r="8" spans="1:10" s="21" customFormat="1" ht="44.45" customHeight="1">
      <c r="A8" s="3">
        <v>3</v>
      </c>
      <c r="B8" s="42" t="s">
        <v>18</v>
      </c>
      <c r="C8" s="36">
        <f>SUM(C9:C16)</f>
        <v>465</v>
      </c>
      <c r="D8" s="97">
        <f>SUM(D9:D16)</f>
        <v>0</v>
      </c>
      <c r="E8" s="36">
        <f>SUM(E9:E16)</f>
        <v>465</v>
      </c>
      <c r="F8" s="48"/>
    </row>
    <row r="9" spans="1:10" s="21" customFormat="1" ht="25.9" customHeight="1">
      <c r="A9" s="3" t="s">
        <v>40</v>
      </c>
      <c r="B9" s="15" t="s">
        <v>2</v>
      </c>
      <c r="C9" s="36">
        <v>51</v>
      </c>
      <c r="D9" s="97"/>
      <c r="E9" s="39">
        <f t="shared" ref="E9:E16" si="0">C9+D9</f>
        <v>51</v>
      </c>
      <c r="F9" s="48"/>
    </row>
    <row r="10" spans="1:10" s="21" customFormat="1" ht="25.9" customHeight="1">
      <c r="A10" s="3" t="s">
        <v>41</v>
      </c>
      <c r="B10" s="25" t="s">
        <v>90</v>
      </c>
      <c r="C10" s="36">
        <v>54</v>
      </c>
      <c r="D10" s="97"/>
      <c r="E10" s="39">
        <f t="shared" si="0"/>
        <v>54</v>
      </c>
      <c r="F10" s="48"/>
    </row>
    <row r="11" spans="1:10" s="21" customFormat="1" ht="25.9" customHeight="1">
      <c r="A11" s="3" t="s">
        <v>42</v>
      </c>
      <c r="B11" s="25" t="s">
        <v>5</v>
      </c>
      <c r="C11" s="36">
        <v>50</v>
      </c>
      <c r="D11" s="97"/>
      <c r="E11" s="39">
        <f t="shared" si="0"/>
        <v>50</v>
      </c>
      <c r="F11" s="48"/>
    </row>
    <row r="12" spans="1:10" s="21" customFormat="1" ht="25.9" customHeight="1">
      <c r="A12" s="3" t="s">
        <v>43</v>
      </c>
      <c r="B12" s="25" t="s">
        <v>4</v>
      </c>
      <c r="C12" s="36">
        <v>58</v>
      </c>
      <c r="D12" s="97"/>
      <c r="E12" s="39">
        <f t="shared" si="0"/>
        <v>58</v>
      </c>
      <c r="F12" s="48"/>
    </row>
    <row r="13" spans="1:10" s="21" customFormat="1" ht="25.9" customHeight="1">
      <c r="A13" s="3" t="s">
        <v>44</v>
      </c>
      <c r="B13" s="25" t="s">
        <v>3</v>
      </c>
      <c r="C13" s="36">
        <v>44</v>
      </c>
      <c r="D13" s="97"/>
      <c r="E13" s="39">
        <f t="shared" si="0"/>
        <v>44</v>
      </c>
      <c r="F13" s="48"/>
    </row>
    <row r="14" spans="1:10" s="21" customFormat="1" ht="25.9" customHeight="1">
      <c r="A14" s="3" t="s">
        <v>45</v>
      </c>
      <c r="B14" s="25" t="s">
        <v>1</v>
      </c>
      <c r="C14" s="36">
        <v>105</v>
      </c>
      <c r="D14" s="97"/>
      <c r="E14" s="39">
        <f t="shared" si="0"/>
        <v>105</v>
      </c>
      <c r="F14" s="48"/>
    </row>
    <row r="15" spans="1:10" s="21" customFormat="1" ht="25.9" customHeight="1">
      <c r="A15" s="3" t="s">
        <v>46</v>
      </c>
      <c r="B15" s="25" t="s">
        <v>49</v>
      </c>
      <c r="C15" s="36">
        <v>52</v>
      </c>
      <c r="D15" s="97"/>
      <c r="E15" s="39">
        <f t="shared" si="0"/>
        <v>52</v>
      </c>
      <c r="F15" s="48"/>
    </row>
    <row r="16" spans="1:10" s="21" customFormat="1" ht="25.9" customHeight="1">
      <c r="A16" s="3" t="s">
        <v>48</v>
      </c>
      <c r="B16" s="25" t="s">
        <v>6</v>
      </c>
      <c r="C16" s="36">
        <v>51</v>
      </c>
      <c r="D16" s="97"/>
      <c r="E16" s="39">
        <f t="shared" si="0"/>
        <v>51</v>
      </c>
      <c r="F16" s="48"/>
      <c r="J16" s="102"/>
    </row>
    <row r="17" spans="1:6" s="21" customFormat="1" ht="30.75" customHeight="1">
      <c r="A17" s="2" t="s">
        <v>10</v>
      </c>
      <c r="B17" s="30" t="s">
        <v>19</v>
      </c>
      <c r="C17" s="37">
        <f>SUM(C18)</f>
        <v>62</v>
      </c>
      <c r="D17" s="98">
        <f>SUM(D18)</f>
        <v>-2</v>
      </c>
      <c r="E17" s="37">
        <f>SUM(E18)</f>
        <v>60</v>
      </c>
      <c r="F17" s="48"/>
    </row>
    <row r="18" spans="1:6" s="21" customFormat="1" ht="50.45" customHeight="1">
      <c r="A18" s="2"/>
      <c r="B18" s="28" t="s">
        <v>56</v>
      </c>
      <c r="C18" s="85">
        <v>62</v>
      </c>
      <c r="D18" s="99">
        <v>-2</v>
      </c>
      <c r="E18" s="85">
        <f>C18+D18</f>
        <v>60</v>
      </c>
      <c r="F18" s="48" t="s">
        <v>113</v>
      </c>
    </row>
    <row r="19" spans="1:6" s="21" customFormat="1" ht="30" customHeight="1">
      <c r="A19" s="2" t="s">
        <v>20</v>
      </c>
      <c r="B19" s="43" t="s">
        <v>21</v>
      </c>
      <c r="C19" s="40">
        <f>SUM(C20)</f>
        <v>2</v>
      </c>
      <c r="D19" s="100">
        <f>SUM(D20)</f>
        <v>0</v>
      </c>
      <c r="E19" s="40">
        <f>SUM(E20)</f>
        <v>2</v>
      </c>
      <c r="F19" s="48"/>
    </row>
    <row r="20" spans="1:6" s="21" customFormat="1" ht="30" customHeight="1">
      <c r="A20" s="2"/>
      <c r="B20" s="15" t="s">
        <v>55</v>
      </c>
      <c r="C20" s="39">
        <v>2</v>
      </c>
      <c r="D20" s="96"/>
      <c r="E20" s="85">
        <f>C20+D20</f>
        <v>2</v>
      </c>
      <c r="F20" s="48"/>
    </row>
    <row r="21" spans="1:6" s="21" customFormat="1" ht="30" customHeight="1">
      <c r="A21" s="2" t="s">
        <v>22</v>
      </c>
      <c r="B21" s="44" t="s">
        <v>23</v>
      </c>
      <c r="C21" s="35">
        <f>SUM(C22)</f>
        <v>25</v>
      </c>
      <c r="D21" s="95">
        <f>SUM(D22)</f>
        <v>-3</v>
      </c>
      <c r="E21" s="35">
        <f>SUM(E22)</f>
        <v>22</v>
      </c>
      <c r="F21" s="48"/>
    </row>
    <row r="22" spans="1:6" s="21" customFormat="1" ht="30" customHeight="1">
      <c r="A22" s="2"/>
      <c r="B22" s="25" t="s">
        <v>17</v>
      </c>
      <c r="C22" s="49">
        <v>25</v>
      </c>
      <c r="D22" s="96">
        <v>-3</v>
      </c>
      <c r="E22" s="85">
        <f>C22+D22</f>
        <v>22</v>
      </c>
      <c r="F22" s="48" t="s">
        <v>114</v>
      </c>
    </row>
    <row r="23" spans="1:6" s="21" customFormat="1" ht="32.450000000000003" customHeight="1">
      <c r="A23" s="2" t="s">
        <v>95</v>
      </c>
      <c r="B23" s="44" t="s">
        <v>25</v>
      </c>
      <c r="C23" s="35">
        <f>(C24+C39)</f>
        <v>87</v>
      </c>
      <c r="D23" s="95">
        <f>(D24+D39)</f>
        <v>6</v>
      </c>
      <c r="E23" s="35">
        <f>(E24+E39)</f>
        <v>93</v>
      </c>
      <c r="F23" s="48"/>
    </row>
    <row r="24" spans="1:6" s="21" customFormat="1" ht="32.450000000000003" customHeight="1">
      <c r="A24" s="2" t="s">
        <v>26</v>
      </c>
      <c r="B24" s="44" t="s">
        <v>31</v>
      </c>
      <c r="C24" s="35">
        <f>SUM(C25:C38)</f>
        <v>64</v>
      </c>
      <c r="D24" s="95">
        <f>SUM(D25:D38)</f>
        <v>6</v>
      </c>
      <c r="E24" s="35">
        <f>SUM(E25:E38)</f>
        <v>70</v>
      </c>
      <c r="F24" s="87"/>
    </row>
    <row r="25" spans="1:6" s="21" customFormat="1" ht="32.450000000000003" customHeight="1">
      <c r="A25" s="3">
        <v>1</v>
      </c>
      <c r="B25" s="45" t="s">
        <v>7</v>
      </c>
      <c r="C25" s="39">
        <v>2</v>
      </c>
      <c r="D25" s="96"/>
      <c r="E25" s="85">
        <f t="shared" ref="E25:E38" si="1">C25+D25</f>
        <v>2</v>
      </c>
      <c r="F25" s="48"/>
    </row>
    <row r="26" spans="1:6" s="21" customFormat="1" ht="32.450000000000003" customHeight="1">
      <c r="A26" s="3">
        <v>2</v>
      </c>
      <c r="B26" s="25" t="s">
        <v>8</v>
      </c>
      <c r="C26" s="39">
        <v>2</v>
      </c>
      <c r="D26" s="96"/>
      <c r="E26" s="85">
        <f t="shared" si="1"/>
        <v>2</v>
      </c>
      <c r="F26" s="88"/>
    </row>
    <row r="27" spans="1:6" s="21" customFormat="1" ht="32.450000000000003" customHeight="1">
      <c r="A27" s="3">
        <v>3</v>
      </c>
      <c r="B27" s="25" t="s">
        <v>13</v>
      </c>
      <c r="C27" s="39">
        <v>1</v>
      </c>
      <c r="D27" s="96"/>
      <c r="E27" s="85">
        <f t="shared" si="1"/>
        <v>1</v>
      </c>
      <c r="F27" s="48"/>
    </row>
    <row r="28" spans="1:6" s="21" customFormat="1" ht="32.450000000000003" customHeight="1">
      <c r="A28" s="3">
        <v>4</v>
      </c>
      <c r="B28" s="25" t="s">
        <v>9</v>
      </c>
      <c r="C28" s="39">
        <v>2</v>
      </c>
      <c r="D28" s="96">
        <v>2</v>
      </c>
      <c r="E28" s="85">
        <f t="shared" si="1"/>
        <v>4</v>
      </c>
      <c r="F28" s="48" t="s">
        <v>115</v>
      </c>
    </row>
    <row r="29" spans="1:6" s="21" customFormat="1" ht="32.450000000000003" customHeight="1">
      <c r="A29" s="3">
        <v>5</v>
      </c>
      <c r="B29" s="25" t="s">
        <v>11</v>
      </c>
      <c r="C29" s="39">
        <v>1</v>
      </c>
      <c r="D29" s="96"/>
      <c r="E29" s="85">
        <f t="shared" si="1"/>
        <v>1</v>
      </c>
      <c r="F29" s="48"/>
    </row>
    <row r="30" spans="1:6" s="21" customFormat="1" ht="32.450000000000003" customHeight="1">
      <c r="A30" s="3">
        <v>6</v>
      </c>
      <c r="B30" s="25" t="s">
        <v>34</v>
      </c>
      <c r="C30" s="39">
        <v>3</v>
      </c>
      <c r="D30" s="96">
        <v>-1</v>
      </c>
      <c r="E30" s="85">
        <f t="shared" si="1"/>
        <v>2</v>
      </c>
      <c r="F30" s="48" t="s">
        <v>110</v>
      </c>
    </row>
    <row r="31" spans="1:6" s="21" customFormat="1" ht="32.450000000000003" customHeight="1">
      <c r="A31" s="3">
        <v>7</v>
      </c>
      <c r="B31" s="46" t="s">
        <v>12</v>
      </c>
      <c r="C31" s="39">
        <v>2</v>
      </c>
      <c r="D31" s="96"/>
      <c r="E31" s="85">
        <f t="shared" si="1"/>
        <v>2</v>
      </c>
      <c r="F31" s="48"/>
    </row>
    <row r="32" spans="1:6" s="21" customFormat="1" ht="32.450000000000003" customHeight="1">
      <c r="A32" s="3">
        <v>8</v>
      </c>
      <c r="B32" s="28" t="s">
        <v>33</v>
      </c>
      <c r="C32" s="39">
        <v>4</v>
      </c>
      <c r="D32" s="96"/>
      <c r="E32" s="85">
        <f t="shared" si="1"/>
        <v>4</v>
      </c>
      <c r="F32" s="48"/>
    </row>
    <row r="33" spans="1:8" s="21" customFormat="1" ht="45" customHeight="1">
      <c r="A33" s="3">
        <v>9</v>
      </c>
      <c r="B33" s="15" t="s">
        <v>32</v>
      </c>
      <c r="C33" s="39">
        <v>13</v>
      </c>
      <c r="D33" s="96">
        <v>1</v>
      </c>
      <c r="E33" s="85">
        <f t="shared" si="1"/>
        <v>14</v>
      </c>
      <c r="F33" s="48" t="s">
        <v>116</v>
      </c>
    </row>
    <row r="34" spans="1:8" s="21" customFormat="1" ht="80.45" customHeight="1">
      <c r="A34" s="3">
        <v>10</v>
      </c>
      <c r="B34" s="15" t="s">
        <v>71</v>
      </c>
      <c r="C34" s="39">
        <v>5</v>
      </c>
      <c r="D34" s="96">
        <v>-5</v>
      </c>
      <c r="E34" s="85">
        <f t="shared" si="1"/>
        <v>0</v>
      </c>
      <c r="F34" s="48" t="s">
        <v>117</v>
      </c>
    </row>
    <row r="35" spans="1:8" s="21" customFormat="1" ht="73.150000000000006" customHeight="1">
      <c r="A35" s="3">
        <v>11</v>
      </c>
      <c r="B35" s="15" t="s">
        <v>132</v>
      </c>
      <c r="C35" s="39">
        <v>2</v>
      </c>
      <c r="D35" s="96">
        <v>-2</v>
      </c>
      <c r="E35" s="85">
        <f t="shared" si="1"/>
        <v>0</v>
      </c>
      <c r="F35" s="108" t="s">
        <v>118</v>
      </c>
    </row>
    <row r="36" spans="1:8" s="21" customFormat="1" ht="50.45" customHeight="1">
      <c r="A36" s="3">
        <v>12</v>
      </c>
      <c r="B36" s="28" t="s">
        <v>27</v>
      </c>
      <c r="C36" s="39">
        <v>8</v>
      </c>
      <c r="D36" s="96">
        <v>-1</v>
      </c>
      <c r="E36" s="85">
        <f t="shared" si="1"/>
        <v>7</v>
      </c>
      <c r="F36" s="48" t="s">
        <v>110</v>
      </c>
    </row>
    <row r="37" spans="1:8" s="21" customFormat="1" ht="84" customHeight="1">
      <c r="A37" s="3">
        <v>13</v>
      </c>
      <c r="B37" s="28" t="s">
        <v>35</v>
      </c>
      <c r="C37" s="39">
        <v>1</v>
      </c>
      <c r="D37" s="96">
        <v>2</v>
      </c>
      <c r="E37" s="85">
        <f t="shared" si="1"/>
        <v>3</v>
      </c>
      <c r="F37" s="48" t="s">
        <v>137</v>
      </c>
    </row>
    <row r="38" spans="1:8" s="21" customFormat="1" ht="91.15" customHeight="1">
      <c r="A38" s="3">
        <v>14</v>
      </c>
      <c r="B38" s="15" t="s">
        <v>131</v>
      </c>
      <c r="C38" s="39">
        <v>18</v>
      </c>
      <c r="D38" s="96">
        <f>13-3</f>
        <v>10</v>
      </c>
      <c r="E38" s="85">
        <f t="shared" si="1"/>
        <v>28</v>
      </c>
      <c r="F38" s="48" t="s">
        <v>119</v>
      </c>
      <c r="H38" s="105"/>
    </row>
    <row r="39" spans="1:8" s="21" customFormat="1" ht="30.6" customHeight="1">
      <c r="A39" s="2" t="s">
        <v>29</v>
      </c>
      <c r="B39" s="43" t="s">
        <v>30</v>
      </c>
      <c r="C39" s="40">
        <f>SUM(C40:C47)</f>
        <v>23</v>
      </c>
      <c r="D39" s="100">
        <f>SUM(D40:D47)</f>
        <v>0</v>
      </c>
      <c r="E39" s="40">
        <f>SUM(E40:E47)</f>
        <v>23</v>
      </c>
      <c r="F39" s="48"/>
    </row>
    <row r="40" spans="1:8" s="21" customFormat="1" ht="30.6" customHeight="1">
      <c r="A40" s="3">
        <v>1</v>
      </c>
      <c r="B40" s="15" t="s">
        <v>2</v>
      </c>
      <c r="C40" s="39">
        <v>2</v>
      </c>
      <c r="D40" s="96"/>
      <c r="E40" s="85">
        <f t="shared" ref="E40:E47" si="2">C40+D40</f>
        <v>2</v>
      </c>
      <c r="F40" s="48"/>
    </row>
    <row r="41" spans="1:8" s="21" customFormat="1" ht="30.6" customHeight="1">
      <c r="A41" s="3">
        <v>2</v>
      </c>
      <c r="B41" s="25" t="s">
        <v>90</v>
      </c>
      <c r="C41" s="39">
        <v>3</v>
      </c>
      <c r="D41" s="96"/>
      <c r="E41" s="85">
        <f t="shared" si="2"/>
        <v>3</v>
      </c>
      <c r="F41" s="48"/>
    </row>
    <row r="42" spans="1:8" s="21" customFormat="1" ht="30.6" customHeight="1">
      <c r="A42" s="3">
        <v>3</v>
      </c>
      <c r="B42" s="25" t="s">
        <v>5</v>
      </c>
      <c r="C42" s="39">
        <v>3</v>
      </c>
      <c r="D42" s="96"/>
      <c r="E42" s="85">
        <f t="shared" si="2"/>
        <v>3</v>
      </c>
      <c r="F42" s="48"/>
    </row>
    <row r="43" spans="1:8" s="21" customFormat="1" ht="30.6" customHeight="1">
      <c r="A43" s="3">
        <v>4</v>
      </c>
      <c r="B43" s="25" t="s">
        <v>4</v>
      </c>
      <c r="C43" s="39">
        <v>3</v>
      </c>
      <c r="D43" s="96"/>
      <c r="E43" s="85">
        <f t="shared" si="2"/>
        <v>3</v>
      </c>
      <c r="F43" s="48"/>
    </row>
    <row r="44" spans="1:8" s="21" customFormat="1" ht="30.6" customHeight="1">
      <c r="A44" s="3">
        <v>5</v>
      </c>
      <c r="B44" s="25" t="s">
        <v>3</v>
      </c>
      <c r="C44" s="39">
        <v>3</v>
      </c>
      <c r="D44" s="96"/>
      <c r="E44" s="85">
        <f t="shared" si="2"/>
        <v>3</v>
      </c>
      <c r="F44" s="48"/>
    </row>
    <row r="45" spans="1:8" s="21" customFormat="1" ht="30.6" customHeight="1">
      <c r="A45" s="3">
        <v>6</v>
      </c>
      <c r="B45" s="25" t="s">
        <v>1</v>
      </c>
      <c r="C45" s="39">
        <v>3</v>
      </c>
      <c r="D45" s="96"/>
      <c r="E45" s="85">
        <f t="shared" si="2"/>
        <v>3</v>
      </c>
      <c r="F45" s="48"/>
    </row>
    <row r="46" spans="1:8" s="21" customFormat="1" ht="30.6" customHeight="1">
      <c r="A46" s="3">
        <v>7</v>
      </c>
      <c r="B46" s="25" t="s">
        <v>47</v>
      </c>
      <c r="C46" s="39">
        <v>3</v>
      </c>
      <c r="D46" s="96"/>
      <c r="E46" s="85">
        <f t="shared" si="2"/>
        <v>3</v>
      </c>
      <c r="F46" s="48"/>
    </row>
    <row r="47" spans="1:8" s="21" customFormat="1" ht="30.6" customHeight="1">
      <c r="A47" s="3">
        <v>8</v>
      </c>
      <c r="B47" s="25" t="s">
        <v>6</v>
      </c>
      <c r="C47" s="39">
        <v>3</v>
      </c>
      <c r="D47" s="96"/>
      <c r="E47" s="85">
        <f t="shared" si="2"/>
        <v>3</v>
      </c>
      <c r="F47" s="48"/>
    </row>
  </sheetData>
  <mergeCells count="3">
    <mergeCell ref="A4:B4"/>
    <mergeCell ref="A1:F1"/>
    <mergeCell ref="A2:B2"/>
  </mergeCells>
  <phoneticPr fontId="47" type="noConversion"/>
  <printOptions horizontalCentered="1"/>
  <pageMargins left="0.47244094488188981" right="0.31496062992125984" top="0.55118110236220474" bottom="0.39370078740157483" header="0.27559055118110237" footer="0.31496062992125984"/>
  <pageSetup paperSize="9" scale="95" orientation="portrait" r:id="rId1"/>
  <headerFooter differentFirst="1">
    <oddHeader>&amp;C&amp;P/&amp;N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zoomScale="85" zoomScaleNormal="85" workbookViewId="0">
      <selection activeCell="B10" sqref="B10"/>
    </sheetView>
  </sheetViews>
  <sheetFormatPr defaultColWidth="9.33203125" defaultRowHeight="12.75"/>
  <cols>
    <col min="1" max="1" width="6.1640625" style="104" customWidth="1"/>
    <col min="2" max="2" width="44.83203125" style="16" customWidth="1"/>
    <col min="3" max="3" width="12.1640625" style="16" customWidth="1"/>
    <col min="4" max="5" width="12.1640625" style="4" customWidth="1"/>
    <col min="6" max="6" width="15.83203125" style="4" customWidth="1"/>
    <col min="7" max="16384" width="9.33203125" style="81"/>
  </cols>
  <sheetData>
    <row r="1" spans="1:6" ht="115.5" customHeight="1">
      <c r="A1" s="125" t="s">
        <v>146</v>
      </c>
      <c r="B1" s="125"/>
      <c r="C1" s="125"/>
      <c r="D1" s="125"/>
      <c r="E1" s="125"/>
      <c r="F1" s="125"/>
    </row>
    <row r="2" spans="1:6" ht="8.25" customHeight="1">
      <c r="A2" s="1"/>
      <c r="B2" s="14"/>
      <c r="C2" s="14"/>
      <c r="D2" s="1"/>
      <c r="E2" s="1"/>
      <c r="F2" s="1"/>
    </row>
    <row r="3" spans="1:6" ht="89.25" customHeight="1">
      <c r="A3" s="11" t="s">
        <v>37</v>
      </c>
      <c r="B3" s="13" t="s">
        <v>39</v>
      </c>
      <c r="C3" s="12" t="s">
        <v>98</v>
      </c>
      <c r="D3" s="12" t="s">
        <v>99</v>
      </c>
      <c r="E3" s="2" t="s">
        <v>100</v>
      </c>
      <c r="F3" s="13" t="s">
        <v>38</v>
      </c>
    </row>
    <row r="4" spans="1:6" ht="32.25" customHeight="1">
      <c r="A4" s="123" t="s">
        <v>91</v>
      </c>
      <c r="B4" s="124"/>
      <c r="C4" s="5">
        <f>SUM(C5:C17)</f>
        <v>98</v>
      </c>
      <c r="D4" s="103">
        <f>SUM(D5:D17)</f>
        <v>0</v>
      </c>
      <c r="E4" s="5">
        <f>SUM(E5:E17)</f>
        <v>98</v>
      </c>
      <c r="F4" s="6"/>
    </row>
    <row r="5" spans="1:6" ht="31.15" customHeight="1">
      <c r="A5" s="3">
        <v>1</v>
      </c>
      <c r="B5" s="15" t="s">
        <v>60</v>
      </c>
      <c r="C5" s="3">
        <v>26</v>
      </c>
      <c r="D5" s="7"/>
      <c r="E5" s="3">
        <v>26</v>
      </c>
      <c r="F5" s="8"/>
    </row>
    <row r="6" spans="1:6" ht="31.15" customHeight="1">
      <c r="A6" s="3">
        <v>2</v>
      </c>
      <c r="B6" s="15" t="s">
        <v>61</v>
      </c>
      <c r="C6" s="3">
        <v>13</v>
      </c>
      <c r="D6" s="7"/>
      <c r="E6" s="3">
        <v>13</v>
      </c>
      <c r="F6" s="8"/>
    </row>
    <row r="7" spans="1:6" ht="42.6" customHeight="1">
      <c r="A7" s="3">
        <v>3</v>
      </c>
      <c r="B7" s="15" t="s">
        <v>138</v>
      </c>
      <c r="C7" s="3">
        <v>9</v>
      </c>
      <c r="D7" s="7">
        <v>-1</v>
      </c>
      <c r="E7" s="3">
        <v>8</v>
      </c>
      <c r="F7" s="82" t="s">
        <v>121</v>
      </c>
    </row>
    <row r="8" spans="1:6" ht="31.15" customHeight="1">
      <c r="A8" s="3">
        <v>4</v>
      </c>
      <c r="B8" s="15" t="s">
        <v>139</v>
      </c>
      <c r="C8" s="3">
        <v>17</v>
      </c>
      <c r="D8" s="7"/>
      <c r="E8" s="3">
        <v>17</v>
      </c>
      <c r="F8" s="7"/>
    </row>
    <row r="9" spans="1:6" ht="31.15" customHeight="1">
      <c r="A9" s="3">
        <v>5</v>
      </c>
      <c r="B9" s="15" t="s">
        <v>62</v>
      </c>
      <c r="C9" s="3">
        <v>4</v>
      </c>
      <c r="D9" s="7"/>
      <c r="E9" s="3">
        <v>4</v>
      </c>
      <c r="F9" s="7"/>
    </row>
    <row r="10" spans="1:6" ht="46.9" customHeight="1">
      <c r="A10" s="3">
        <v>6</v>
      </c>
      <c r="B10" s="15" t="s">
        <v>63</v>
      </c>
      <c r="C10" s="3">
        <v>3</v>
      </c>
      <c r="D10" s="7">
        <v>1</v>
      </c>
      <c r="E10" s="3">
        <v>4</v>
      </c>
      <c r="F10" s="82" t="s">
        <v>122</v>
      </c>
    </row>
    <row r="11" spans="1:6" ht="31.15" customHeight="1">
      <c r="A11" s="3">
        <v>7</v>
      </c>
      <c r="B11" s="15" t="s">
        <v>64</v>
      </c>
      <c r="C11" s="3">
        <v>3</v>
      </c>
      <c r="D11" s="7"/>
      <c r="E11" s="3">
        <v>3</v>
      </c>
      <c r="F11" s="7"/>
    </row>
    <row r="12" spans="1:6" ht="47.45" customHeight="1">
      <c r="A12" s="3">
        <v>8</v>
      </c>
      <c r="B12" s="15" t="s">
        <v>65</v>
      </c>
      <c r="C12" s="3">
        <v>5</v>
      </c>
      <c r="D12" s="7"/>
      <c r="E12" s="3">
        <v>5</v>
      </c>
      <c r="F12" s="7"/>
    </row>
    <row r="13" spans="1:6" ht="31.15" customHeight="1">
      <c r="A13" s="3">
        <v>9</v>
      </c>
      <c r="B13" s="15" t="s">
        <v>66</v>
      </c>
      <c r="C13" s="3">
        <v>5</v>
      </c>
      <c r="D13" s="7"/>
      <c r="E13" s="3">
        <v>5</v>
      </c>
      <c r="F13" s="7"/>
    </row>
    <row r="14" spans="1:6" ht="31.15" customHeight="1">
      <c r="A14" s="3">
        <v>10</v>
      </c>
      <c r="B14" s="15" t="s">
        <v>67</v>
      </c>
      <c r="C14" s="3">
        <v>3</v>
      </c>
      <c r="D14" s="7"/>
      <c r="E14" s="3">
        <v>3</v>
      </c>
      <c r="F14" s="7"/>
    </row>
    <row r="15" spans="1:6" ht="31.15" customHeight="1">
      <c r="A15" s="3">
        <v>11</v>
      </c>
      <c r="B15" s="15" t="s">
        <v>68</v>
      </c>
      <c r="C15" s="3">
        <v>3</v>
      </c>
      <c r="D15" s="7"/>
      <c r="E15" s="3">
        <v>3</v>
      </c>
      <c r="F15" s="7"/>
    </row>
    <row r="16" spans="1:6" ht="31.15" customHeight="1">
      <c r="A16" s="3">
        <v>12</v>
      </c>
      <c r="B16" s="15" t="s">
        <v>69</v>
      </c>
      <c r="C16" s="3">
        <v>3</v>
      </c>
      <c r="D16" s="7"/>
      <c r="E16" s="3">
        <v>3</v>
      </c>
      <c r="F16" s="7"/>
    </row>
    <row r="17" spans="1:6" ht="31.15" customHeight="1">
      <c r="A17" s="3">
        <v>13</v>
      </c>
      <c r="B17" s="15" t="s">
        <v>70</v>
      </c>
      <c r="C17" s="3">
        <v>4</v>
      </c>
      <c r="D17" s="7"/>
      <c r="E17" s="3">
        <v>4</v>
      </c>
      <c r="F17" s="9"/>
    </row>
  </sheetData>
  <mergeCells count="2">
    <mergeCell ref="A4:B4"/>
    <mergeCell ref="A1:F1"/>
  </mergeCells>
  <printOptions horizontalCentered="1"/>
  <pageMargins left="0.47244094488188981" right="0.39370078740157483" top="0.55118110236220474" bottom="0.35433070866141736" header="0.27559055118110237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Phuluc1-Công chức</vt:lpstr>
      <vt:lpstr>Phuluc2-Viên chức SN</vt:lpstr>
      <vt:lpstr>Phuluc3-HĐ68 CQHC</vt:lpstr>
      <vt:lpstr>Phuluc4-HĐ68 ĐVSN</vt:lpstr>
      <vt:lpstr>Phuluc5-Hội</vt:lpstr>
      <vt:lpstr>'Phuluc1-Công chức'!Print_Area</vt:lpstr>
      <vt:lpstr>'Phuluc2-Viên chức SN'!Print_Area</vt:lpstr>
      <vt:lpstr>'Phuluc1-Công chức'!Print_Titles</vt:lpstr>
      <vt:lpstr>'Phuluc2-Viên chức SN'!Print_Titles</vt:lpstr>
      <vt:lpstr>'Phuluc3-HĐ68 CQHC'!Print_Titles</vt:lpstr>
      <vt:lpstr>'Phuluc4-HĐ68 ĐVSN'!Print_Titles</vt:lpstr>
    </vt:vector>
  </TitlesOfParts>
  <Company>- ETH0 -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NP-COMPUTER</dc:creator>
  <cp:lastModifiedBy>Admin</cp:lastModifiedBy>
  <cp:lastPrinted>2020-12-28T07:58:45Z</cp:lastPrinted>
  <dcterms:created xsi:type="dcterms:W3CDTF">2017-01-18T03:09:49Z</dcterms:created>
  <dcterms:modified xsi:type="dcterms:W3CDTF">2021-07-15T14:36:34Z</dcterms:modified>
</cp:coreProperties>
</file>